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lyn.vega\Desktop\"/>
    </mc:Choice>
  </mc:AlternateContent>
  <bookViews>
    <workbookView xWindow="0" yWindow="0" windowWidth="23040" windowHeight="9396" tabRatio="762"/>
  </bookViews>
  <sheets>
    <sheet name="Location and Print Volumes" sheetId="56" r:id="rId1"/>
    <sheet name="FBMR" sheetId="54" state="hidden" r:id="rId2"/>
    <sheet name="iSRVE" sheetId="5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ms2">#REF!</definedName>
    <definedName name="_doc1">#REF!</definedName>
    <definedName name="_doc2">#REF!</definedName>
    <definedName name="_doc3">#REF!</definedName>
    <definedName name="_doc4">#REF!</definedName>
    <definedName name="_doc5">#REF!</definedName>
    <definedName name="_doc6">#REF!</definedName>
    <definedName name="_doc7">#REF!</definedName>
    <definedName name="_xlnm._FilterDatabase" localSheetId="1" hidden="1">FBMR!$A$5:$S$229</definedName>
    <definedName name="_rev2">[1]Revenue!$A$2:$F$750</definedName>
    <definedName name="_val1">#REF!</definedName>
    <definedName name="_val2">#REF!</definedName>
    <definedName name="_val3">#REF!</definedName>
    <definedName name="_val4">#REF!</definedName>
    <definedName name="_val5">#REF!</definedName>
    <definedName name="_val6">#REF!</definedName>
    <definedName name="_val7">#REF!</definedName>
    <definedName name="a">#REF!</definedName>
    <definedName name="account_addr1">'[2]XCAMS Interface'!$L$37</definedName>
    <definedName name="account_addr2">'[2]XCAMS Interface'!$M$37</definedName>
    <definedName name="account_city">'[2]XCAMS Interface'!$N$37</definedName>
    <definedName name="account_name">'[3]XCAMS Interface'!$K$37</definedName>
    <definedName name="account_state">'[2]XCAMS Interface'!$O$37</definedName>
    <definedName name="account_zip">'[2]XCAMS Interface'!$P$37</definedName>
    <definedName name="accounts">#REF!</definedName>
    <definedName name="acct_exec">'[2]XCAMS Interface'!$I$37</definedName>
    <definedName name="acct_supr">'[2]XCAMS Interface'!$J$37</definedName>
    <definedName name="Action_Cate">'[4]Ref Tables'!#REF!</definedName>
    <definedName name="Active_ITS">'[5]Info Lists'!$A$39:$A$42</definedName>
    <definedName name="address">#REF!</definedName>
    <definedName name="agm">#REF!</definedName>
    <definedName name="arg_bsn">'[2]XCAMS Interface'!$C$10</definedName>
    <definedName name="arg_contractno">'[2]XCAMS Interface'!$C$5</definedName>
    <definedName name="arg_fromdate">'[3]XCAMS Interface'!$C$11</definedName>
    <definedName name="arg_siteid">'[2]XCAMS Interface'!$C$9</definedName>
    <definedName name="assign">#REF!</definedName>
    <definedName name="b">#REF!</definedName>
    <definedName name="bill1">#REF!</definedName>
    <definedName name="BillingMemo">#REF!</definedName>
    <definedName name="billm">#REF!</definedName>
    <definedName name="billm2">[6]Checklist!#REF!</definedName>
    <definedName name="billm3">[6]Checklist!#REF!</definedName>
    <definedName name="BillSumMinimum">#REF!</definedName>
    <definedName name="BillSummTiers">#REF!</definedName>
    <definedName name="bsn_dtc">'[2]Billing Summary Schools'!$H$78</definedName>
    <definedName name="bsn_minimum">'[2]Billing Summary Schools'!$H$22</definedName>
    <definedName name="bsn_misc">'[2]Billing Summary Schools'!$H$76</definedName>
    <definedName name="bsn_otho">'[2]Billing Summary Schools'!$H$56</definedName>
    <definedName name="bsn_otother">'[2]Billing Summary Schools'!$H$61</definedName>
    <definedName name="bsn_otsa">'[2]Billing Summary Schools'!$H$46</definedName>
    <definedName name="bsn_otsu">'[2]Billing Summary Schools'!$H$51</definedName>
    <definedName name="bsn_otwd">'[2]Billing Summary Schools'!$H$41</definedName>
    <definedName name="bsn_otwe">'[2]Billing Summary Schools'!$H$41</definedName>
    <definedName name="bsn_overage">'[2]Billing Summary Schools'!$H$37</definedName>
    <definedName name="bsn_supplies">'[2]Billing Summary Schools'!$H$69</definedName>
    <definedName name="bsn_vendedjobs">'[2]Billing Summary Schools'!$H$78</definedName>
    <definedName name="bsn_volume">'[2]Billing Summary Schools'!$H$29</definedName>
    <definedName name="budget_center">'[2]XCAMS Interface'!$B$37</definedName>
    <definedName name="cbu">'[1]LC Non-Covered'!$B$2:$C$447</definedName>
    <definedName name="code">'[7]Project Profile'!$B$10</definedName>
    <definedName name="comments">#REF!</definedName>
    <definedName name="contact_firstname">'[2]XCAMS Interface'!$E$37</definedName>
    <definedName name="contact_lastname">'[2]XCAMS Interface'!$F$37</definedName>
    <definedName name="contract_no">'[2]XCAMS Interface'!$A$37</definedName>
    <definedName name="Count">#REF!</definedName>
    <definedName name="current_term_ot_hol">'[2]XCAMS Interface'!$D$40</definedName>
    <definedName name="current_term_ot_sat">'[2]XCAMS Interface'!$B$40</definedName>
    <definedName name="current_term_ot_sun">'[2]XCAMS Interface'!$C$40</definedName>
    <definedName name="current_term_ot_weekday">'[2]XCAMS Interface'!$A$40</definedName>
    <definedName name="customer_number">'[2]XCAMS Interface'!$C$37</definedName>
    <definedName name="d">#REF!</definedName>
    <definedName name="Demographics">#REF!</definedName>
    <definedName name="docSize">#REF!</definedName>
    <definedName name="duns">#REF!</definedName>
    <definedName name="duns2">'[1]LC COVERED (318)'!$C$2:$D$320</definedName>
    <definedName name="duns3">#REF!</definedName>
    <definedName name="equi1">#REF!</definedName>
    <definedName name="errorrs">#REF!</definedName>
    <definedName name="FWSSJULY">#REF!</definedName>
    <definedName name="HeadCount">#REF!</definedName>
    <definedName name="Industry">#REF!</definedName>
    <definedName name="jobno">#REF!</definedName>
    <definedName name="last1">#REF!</definedName>
    <definedName name="last2">#REF!</definedName>
    <definedName name="naao">[1]NAAO!$A$2:$B$86</definedName>
    <definedName name="nam">'[1]Curr NAM'!$I$2:$J$129</definedName>
    <definedName name="name">#REF!</definedName>
    <definedName name="O___All_Orders">#REF!</definedName>
    <definedName name="offs1">#REF!</definedName>
    <definedName name="operation">'[2]XCAMS Interface'!$G$37</definedName>
    <definedName name="po_number">'[2]XCAMS Interface'!$H$37</definedName>
    <definedName name="price_plan_volume">[2]Volume!$J$6:$J$14</definedName>
    <definedName name="_xlnm.Print_Area" localSheetId="0">'Location and Print Volumes'!$A$1:$P$241</definedName>
    <definedName name="_xlnm.Print_Area">'[8]CopyCenter:Conven Vol'!$A$1:$E$54</definedName>
    <definedName name="Print_Area_MI">#REF!</definedName>
    <definedName name="_xlnm.Print_Titles" localSheetId="0">'Location and Print Volumes'!$3:$3</definedName>
    <definedName name="pxnac">#REF!</definedName>
    <definedName name="pxnac2">#REF!</definedName>
    <definedName name="rank">#REF!</definedName>
    <definedName name="redo1">#REF!</definedName>
    <definedName name="RequirementsList">#REF!</definedName>
    <definedName name="rev">#REF!</definedName>
    <definedName name="sate1">#REF!</definedName>
    <definedName name="serv1">#REF!</definedName>
    <definedName name="Service">#REF!</definedName>
    <definedName name="site_name">'[2]XCAMS Interface'!$D$37</definedName>
    <definedName name="Site_size">[9]Lookups!$I$2:$I$5</definedName>
    <definedName name="Site_Type">[9]Lookups!$G$2:$G$6</definedName>
    <definedName name="SiteNames">#REF!</definedName>
    <definedName name="size">#REF!</definedName>
    <definedName name="special">#REF!</definedName>
    <definedName name="sss">#REF!</definedName>
    <definedName name="START_TO_STOP">#REF!</definedName>
    <definedName name="subt">#REF!</definedName>
    <definedName name="supplies_included">'[2]XCAMS Interface'!$E$40</definedName>
    <definedName name="Teams">#REF!</definedName>
    <definedName name="test">#REF!</definedName>
    <definedName name="testom">#REF!</definedName>
    <definedName name="Total_Expenses">#REF!</definedName>
    <definedName name="Total_Hours">#REF!</definedName>
    <definedName name="Total_Labor_Cost">#REF!</definedName>
    <definedName name="Total_Other_Project_Cost">#REF!</definedName>
    <definedName name="Total_Other_Project_Revenue">#REF!</definedName>
    <definedName name="Total_Revenue">#REF!</definedName>
    <definedName name="Translation">[10]Translation!$A$1:$B$300</definedName>
    <definedName name="xcams_database">'[2]XCAMS Interface'!$C$4</definedName>
    <definedName name="xnac">#REF!</definedName>
    <definedName name="xx00_GAOM_ARS_Performance">#REF!</definedName>
    <definedName name="xx00_NAM_ARS_Performanc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D239" i="56" l="1"/>
  <c r="C239" i="56"/>
  <c r="D238" i="56"/>
  <c r="C238" i="56"/>
  <c r="O227" i="56" l="1"/>
  <c r="N227" i="56"/>
  <c r="M227" i="56"/>
  <c r="L227" i="56"/>
  <c r="K227" i="56"/>
  <c r="J227" i="56"/>
  <c r="I227" i="56"/>
  <c r="H227" i="56"/>
  <c r="G227" i="56"/>
  <c r="F227" i="56"/>
  <c r="E227" i="56"/>
  <c r="P226" i="56"/>
  <c r="P225" i="56"/>
  <c r="P224" i="56"/>
  <c r="P223" i="56"/>
  <c r="P222" i="56"/>
  <c r="P221" i="56"/>
  <c r="P220" i="56"/>
  <c r="P219" i="56"/>
  <c r="P218" i="56"/>
  <c r="P217" i="56"/>
  <c r="P216" i="56"/>
  <c r="P215" i="56"/>
  <c r="P214" i="56"/>
  <c r="P213" i="56"/>
  <c r="P212" i="56"/>
  <c r="P211" i="56"/>
  <c r="P210" i="56"/>
  <c r="P209" i="56"/>
  <c r="P208" i="56"/>
  <c r="P207" i="56"/>
  <c r="P206" i="56"/>
  <c r="P205" i="56"/>
  <c r="P204" i="56"/>
  <c r="P203" i="56"/>
  <c r="P202" i="56"/>
  <c r="P201" i="56"/>
  <c r="P200" i="56"/>
  <c r="P199" i="56"/>
  <c r="P198" i="56"/>
  <c r="P197" i="56"/>
  <c r="P196" i="56"/>
  <c r="P195" i="56"/>
  <c r="P194" i="56"/>
  <c r="P193" i="56"/>
  <c r="P192" i="56"/>
  <c r="P191" i="56"/>
  <c r="P190" i="56"/>
  <c r="P189" i="56"/>
  <c r="P188" i="56"/>
  <c r="P187" i="56"/>
  <c r="P186" i="56"/>
  <c r="P185" i="56"/>
  <c r="P184" i="56"/>
  <c r="P183" i="56"/>
  <c r="P182" i="56"/>
  <c r="P181" i="56"/>
  <c r="P180" i="56"/>
  <c r="P179" i="56"/>
  <c r="P178" i="56"/>
  <c r="P177" i="56"/>
  <c r="P176" i="56"/>
  <c r="P175" i="56"/>
  <c r="P174" i="56"/>
  <c r="P173" i="56"/>
  <c r="P172" i="56"/>
  <c r="P171" i="56"/>
  <c r="P170" i="56"/>
  <c r="P169" i="56"/>
  <c r="P168" i="56"/>
  <c r="P167" i="56"/>
  <c r="P166" i="56"/>
  <c r="P165" i="56"/>
  <c r="P164" i="56"/>
  <c r="P163" i="56"/>
  <c r="P162" i="56"/>
  <c r="P161" i="56"/>
  <c r="P160" i="56"/>
  <c r="P159" i="56"/>
  <c r="P158" i="56"/>
  <c r="P157" i="56"/>
  <c r="P156" i="56"/>
  <c r="P155" i="56"/>
  <c r="P154" i="56"/>
  <c r="P153" i="56"/>
  <c r="P152" i="56"/>
  <c r="P151" i="56"/>
  <c r="P150" i="56"/>
  <c r="P149" i="56"/>
  <c r="P148" i="56"/>
  <c r="P147" i="56"/>
  <c r="P146" i="56"/>
  <c r="P145" i="56"/>
  <c r="P144" i="56"/>
  <c r="P143" i="56"/>
  <c r="P142" i="56"/>
  <c r="P141" i="56"/>
  <c r="P140" i="56"/>
  <c r="P139" i="56"/>
  <c r="P138" i="56"/>
  <c r="P137" i="56"/>
  <c r="P136" i="56"/>
  <c r="P135" i="56"/>
  <c r="P134" i="56"/>
  <c r="P133" i="56"/>
  <c r="P132" i="56"/>
  <c r="P131" i="56"/>
  <c r="P130" i="56"/>
  <c r="P129" i="56"/>
  <c r="P128" i="56"/>
  <c r="P127" i="56"/>
  <c r="P126" i="56"/>
  <c r="P125" i="56"/>
  <c r="P124" i="56"/>
  <c r="P123" i="56"/>
  <c r="P122" i="56"/>
  <c r="P121" i="56"/>
  <c r="P120" i="56"/>
  <c r="P119" i="56"/>
  <c r="P118" i="56"/>
  <c r="P117" i="56"/>
  <c r="P116" i="56"/>
  <c r="P115" i="56"/>
  <c r="P114" i="56"/>
  <c r="P113" i="56"/>
  <c r="P112" i="56"/>
  <c r="P111" i="56"/>
  <c r="P110" i="56"/>
  <c r="P109" i="56"/>
  <c r="P108" i="56"/>
  <c r="P107" i="56"/>
  <c r="P106" i="56"/>
  <c r="P105" i="56"/>
  <c r="P104" i="56"/>
  <c r="P103" i="56"/>
  <c r="P102" i="56"/>
  <c r="P101" i="56"/>
  <c r="P100" i="56"/>
  <c r="P99" i="56"/>
  <c r="P98" i="56"/>
  <c r="P97" i="56"/>
  <c r="P96" i="56"/>
  <c r="P95" i="56"/>
  <c r="P94" i="56"/>
  <c r="P93" i="56"/>
  <c r="P92" i="56"/>
  <c r="P91" i="56"/>
  <c r="P90" i="56"/>
  <c r="P89" i="56"/>
  <c r="P88" i="56"/>
  <c r="P87" i="56"/>
  <c r="P86" i="56"/>
  <c r="P85" i="56"/>
  <c r="P84" i="56"/>
  <c r="P83" i="56"/>
  <c r="P82" i="56"/>
  <c r="P81" i="56"/>
  <c r="P80" i="56"/>
  <c r="P79" i="56"/>
  <c r="P78" i="56"/>
  <c r="P77" i="56"/>
  <c r="P76" i="56"/>
  <c r="P75" i="56"/>
  <c r="P74" i="56"/>
  <c r="P73" i="56"/>
  <c r="P72" i="56"/>
  <c r="P71" i="56"/>
  <c r="P70" i="56"/>
  <c r="P69" i="56"/>
  <c r="P68" i="56"/>
  <c r="P67" i="56"/>
  <c r="P66" i="56"/>
  <c r="P65" i="56"/>
  <c r="P64" i="56"/>
  <c r="P63" i="56"/>
  <c r="P62" i="56"/>
  <c r="P61" i="56"/>
  <c r="P60" i="56"/>
  <c r="P59" i="56"/>
  <c r="P58" i="56"/>
  <c r="P57" i="56"/>
  <c r="P56" i="56"/>
  <c r="P55" i="56"/>
  <c r="P54" i="56"/>
  <c r="P53" i="56"/>
  <c r="P52" i="56"/>
  <c r="P51" i="56"/>
  <c r="P50" i="56"/>
  <c r="P49" i="56"/>
  <c r="P48" i="56"/>
  <c r="P47" i="56"/>
  <c r="P46" i="56"/>
  <c r="P45" i="56"/>
  <c r="P44" i="56"/>
  <c r="P43" i="56"/>
  <c r="P42" i="56"/>
  <c r="P41" i="56"/>
  <c r="P40" i="56"/>
  <c r="P39" i="56"/>
  <c r="P38" i="56"/>
  <c r="P37" i="56"/>
  <c r="P36" i="56"/>
  <c r="P35" i="56"/>
  <c r="P34" i="56"/>
  <c r="P33" i="56"/>
  <c r="P32" i="56"/>
  <c r="P31" i="56"/>
  <c r="P30" i="56"/>
  <c r="P29" i="56"/>
  <c r="P28" i="56"/>
  <c r="P27" i="56"/>
  <c r="P26" i="56"/>
  <c r="P25" i="56"/>
  <c r="P24" i="56"/>
  <c r="P23" i="56"/>
  <c r="P22" i="56"/>
  <c r="P21" i="56"/>
  <c r="P20" i="56"/>
  <c r="P19" i="56"/>
  <c r="P18" i="56"/>
  <c r="P17" i="56"/>
  <c r="P16" i="56"/>
  <c r="P15" i="56"/>
  <c r="P14" i="56"/>
  <c r="P13" i="56"/>
  <c r="P12" i="56"/>
  <c r="P11" i="56"/>
  <c r="P10" i="56"/>
  <c r="P9" i="56"/>
  <c r="P8" i="56"/>
  <c r="P7" i="56"/>
  <c r="P6" i="56"/>
  <c r="P5" i="56"/>
  <c r="P4" i="56"/>
  <c r="D188" i="55" l="1"/>
  <c r="T156" i="54" l="1"/>
  <c r="B188" i="55" l="1"/>
  <c r="O233" i="54" l="1"/>
  <c r="A226" i="54"/>
  <c r="A227" i="54"/>
  <c r="A228" i="54"/>
  <c r="A229" i="54"/>
  <c r="E4" i="55" l="1"/>
  <c r="E5" i="55"/>
  <c r="E6" i="55"/>
  <c r="E7" i="55"/>
  <c r="E8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E103" i="55"/>
  <c r="E104" i="55"/>
  <c r="E105" i="55"/>
  <c r="E106" i="55"/>
  <c r="E107" i="55"/>
  <c r="E108" i="55"/>
  <c r="E109" i="55"/>
  <c r="E110" i="55"/>
  <c r="E111" i="55"/>
  <c r="E112" i="55"/>
  <c r="E113" i="55"/>
  <c r="E114" i="55"/>
  <c r="E115" i="55"/>
  <c r="E116" i="55"/>
  <c r="E117" i="55"/>
  <c r="E118" i="55"/>
  <c r="E119" i="55"/>
  <c r="E120" i="55"/>
  <c r="E121" i="55"/>
  <c r="E122" i="55"/>
  <c r="E123" i="55"/>
  <c r="E124" i="55"/>
  <c r="E125" i="55"/>
  <c r="E126" i="55"/>
  <c r="E127" i="55"/>
  <c r="E128" i="55"/>
  <c r="E129" i="55"/>
  <c r="E130" i="55"/>
  <c r="E131" i="55"/>
  <c r="E132" i="55"/>
  <c r="E133" i="55"/>
  <c r="E134" i="55"/>
  <c r="E135" i="55"/>
  <c r="E136" i="55"/>
  <c r="E137" i="55"/>
  <c r="E138" i="55"/>
  <c r="E139" i="55"/>
  <c r="E140" i="55"/>
  <c r="E141" i="55"/>
  <c r="E142" i="55"/>
  <c r="E143" i="55"/>
  <c r="E144" i="55"/>
  <c r="E145" i="55"/>
  <c r="E146" i="55"/>
  <c r="E147" i="55"/>
  <c r="E148" i="55"/>
  <c r="E149" i="55"/>
  <c r="E150" i="55"/>
  <c r="E151" i="55"/>
  <c r="E152" i="55"/>
  <c r="E153" i="55"/>
  <c r="E154" i="55"/>
  <c r="E155" i="55"/>
  <c r="E156" i="55"/>
  <c r="E157" i="55"/>
  <c r="E158" i="55"/>
  <c r="E159" i="55"/>
  <c r="E160" i="55"/>
  <c r="E161" i="55"/>
  <c r="E162" i="55"/>
  <c r="E163" i="55"/>
  <c r="E164" i="55"/>
  <c r="E165" i="55"/>
  <c r="E166" i="55"/>
  <c r="E167" i="55"/>
  <c r="E168" i="55"/>
  <c r="E169" i="55"/>
  <c r="E170" i="55"/>
  <c r="E186" i="55"/>
  <c r="E187" i="55"/>
  <c r="E3" i="55"/>
  <c r="E188" i="55" l="1"/>
  <c r="E189" i="55" s="1"/>
  <c r="A141" i="54" l="1"/>
  <c r="A142" i="54"/>
  <c r="A143" i="54"/>
  <c r="A144" i="54"/>
  <c r="A145" i="54"/>
  <c r="A146" i="54"/>
  <c r="A147" i="54"/>
  <c r="A148" i="54"/>
  <c r="A149" i="54"/>
  <c r="A150" i="54"/>
  <c r="A151" i="54"/>
  <c r="A152" i="54"/>
  <c r="A153" i="54"/>
  <c r="A154" i="54"/>
  <c r="A155" i="54"/>
  <c r="A156" i="54"/>
  <c r="A157" i="54"/>
  <c r="A158" i="54"/>
  <c r="A159" i="54"/>
  <c r="A160" i="54"/>
  <c r="A161" i="54"/>
  <c r="A162" i="54"/>
  <c r="A163" i="54"/>
  <c r="A164" i="54"/>
  <c r="A165" i="54"/>
  <c r="A166" i="54"/>
  <c r="A167" i="54"/>
  <c r="A168" i="54"/>
  <c r="A169" i="54"/>
  <c r="A170" i="54"/>
  <c r="A171" i="54"/>
  <c r="A172" i="54"/>
  <c r="A173" i="54"/>
  <c r="A174" i="54"/>
  <c r="A175" i="54"/>
  <c r="A176" i="54"/>
  <c r="A177" i="54"/>
  <c r="A178" i="54"/>
  <c r="A179" i="54"/>
  <c r="A180" i="54"/>
  <c r="A181" i="54"/>
  <c r="A182" i="54"/>
  <c r="A183" i="54"/>
  <c r="A184" i="54"/>
  <c r="A185" i="54"/>
  <c r="A186" i="54"/>
  <c r="A187" i="54"/>
  <c r="A188" i="54"/>
  <c r="A189" i="54"/>
  <c r="A190" i="54"/>
  <c r="A191" i="54"/>
  <c r="A192" i="54"/>
  <c r="A193" i="54"/>
  <c r="A194" i="54"/>
  <c r="A195" i="54"/>
  <c r="A196" i="54"/>
  <c r="A197" i="54"/>
  <c r="A198" i="54"/>
  <c r="A199" i="54"/>
  <c r="A200" i="54"/>
  <c r="A201" i="54"/>
  <c r="A202" i="54"/>
  <c r="A203" i="54"/>
  <c r="A204" i="54"/>
  <c r="A205" i="54"/>
  <c r="A206" i="54"/>
  <c r="A207" i="54"/>
  <c r="A208" i="54"/>
  <c r="A209" i="54"/>
  <c r="A210" i="54"/>
  <c r="A211" i="54"/>
  <c r="A212" i="54"/>
  <c r="A213" i="54"/>
  <c r="A214" i="54"/>
  <c r="A215" i="54"/>
  <c r="A216" i="54"/>
  <c r="A217" i="54"/>
  <c r="A218" i="54"/>
  <c r="A219" i="54"/>
  <c r="A220" i="54"/>
  <c r="A221" i="54"/>
  <c r="A222" i="54"/>
  <c r="A223" i="54"/>
  <c r="A224" i="54"/>
  <c r="A225" i="54"/>
  <c r="A140" i="54"/>
  <c r="A139" i="54"/>
  <c r="A138" i="54"/>
  <c r="A137" i="54"/>
  <c r="A136" i="54"/>
  <c r="A135" i="54"/>
  <c r="A134" i="54"/>
  <c r="A133" i="54"/>
  <c r="A132" i="54"/>
  <c r="A131" i="54"/>
  <c r="A130" i="54"/>
  <c r="A129" i="54"/>
  <c r="A128" i="54"/>
  <c r="A127" i="54"/>
  <c r="A126" i="54"/>
  <c r="A125" i="54"/>
  <c r="A124" i="54"/>
  <c r="A123" i="54"/>
  <c r="A122" i="54"/>
  <c r="A121" i="54"/>
  <c r="A120" i="54"/>
  <c r="A119" i="54"/>
  <c r="A118" i="54"/>
  <c r="A117" i="54"/>
  <c r="A116" i="54"/>
  <c r="A115" i="54"/>
  <c r="A114" i="54"/>
  <c r="A113" i="54"/>
  <c r="A112" i="54"/>
  <c r="A111" i="54"/>
  <c r="A110" i="54"/>
  <c r="A109" i="54"/>
  <c r="A108" i="54"/>
  <c r="A107" i="54"/>
  <c r="A106" i="54"/>
  <c r="A105" i="54"/>
  <c r="A104" i="54"/>
  <c r="A103" i="54"/>
  <c r="A102" i="54"/>
  <c r="A101" i="54"/>
  <c r="A100" i="54"/>
  <c r="A99" i="54"/>
  <c r="A98" i="54"/>
  <c r="A97" i="54"/>
  <c r="A96" i="54"/>
  <c r="A95" i="54"/>
  <c r="A94" i="54"/>
  <c r="A93" i="54"/>
  <c r="A92" i="54"/>
  <c r="A91" i="54"/>
  <c r="A90" i="54"/>
  <c r="A89" i="54"/>
  <c r="A88" i="54"/>
  <c r="A87" i="54"/>
  <c r="A86" i="54"/>
  <c r="A85" i="54"/>
  <c r="A84" i="54"/>
  <c r="A83" i="54"/>
  <c r="A82" i="54"/>
  <c r="A81" i="54"/>
  <c r="A80" i="54"/>
  <c r="A79" i="54"/>
  <c r="A78" i="54"/>
  <c r="A77" i="54"/>
  <c r="A76" i="54"/>
  <c r="A75" i="54"/>
  <c r="A74" i="54"/>
  <c r="A73" i="54"/>
  <c r="A72" i="54"/>
  <c r="A71" i="54"/>
  <c r="A70" i="54"/>
  <c r="A69" i="54"/>
  <c r="A68" i="54"/>
  <c r="A67" i="54"/>
  <c r="A66" i="54"/>
  <c r="A65" i="54"/>
  <c r="A64" i="54"/>
  <c r="A63" i="54"/>
  <c r="A62" i="54"/>
  <c r="A61" i="54"/>
  <c r="A60" i="54"/>
  <c r="A59" i="54"/>
  <c r="A58" i="54"/>
  <c r="A57" i="54"/>
  <c r="A56" i="54"/>
  <c r="A55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7" i="54"/>
  <c r="A36" i="54"/>
  <c r="A35" i="54"/>
  <c r="A34" i="54"/>
  <c r="A33" i="54"/>
  <c r="A32" i="54"/>
  <c r="A31" i="54"/>
  <c r="A30" i="54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A11" i="54"/>
  <c r="A10" i="54"/>
  <c r="A9" i="54"/>
  <c r="A8" i="54"/>
  <c r="A7" i="54"/>
  <c r="A6" i="54"/>
  <c r="O234" i="54" l="1"/>
  <c r="O235" i="54" s="1"/>
</calcChain>
</file>

<file path=xl/comments1.xml><?xml version="1.0" encoding="utf-8"?>
<comments xmlns="http://schemas.openxmlformats.org/spreadsheetml/2006/main">
  <authors>
    <author>Morataya, Karla</author>
  </authors>
  <commentList>
    <comment ref="E188" authorId="0" shapeId="0">
      <text>
        <r>
          <rPr>
            <b/>
            <sz val="9"/>
            <color indexed="81"/>
            <rFont val="Tahoma"/>
            <family val="2"/>
          </rPr>
          <t>Morataya, Karla:</t>
        </r>
        <r>
          <rPr>
            <sz val="9"/>
            <color indexed="81"/>
            <rFont val="Tahoma"/>
            <family val="2"/>
          </rPr>
          <t xml:space="preserve">
Total Response Time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</rPr>
          <t>Morataya, Karla:</t>
        </r>
        <r>
          <rPr>
            <sz val="9"/>
            <color indexed="81"/>
            <rFont val="Tahoma"/>
            <family val="2"/>
          </rPr>
          <t xml:space="preserve">
Real Average Response Time</t>
        </r>
      </text>
    </comment>
  </commentList>
</comments>
</file>

<file path=xl/sharedStrings.xml><?xml version="1.0" encoding="utf-8"?>
<sst xmlns="http://schemas.openxmlformats.org/spreadsheetml/2006/main" count="1892" uniqueCount="275">
  <si>
    <t>Begin Read</t>
  </si>
  <si>
    <t>End Read</t>
  </si>
  <si>
    <t>Color</t>
  </si>
  <si>
    <t>MFP3635X1</t>
  </si>
  <si>
    <t>WC5335PT</t>
  </si>
  <si>
    <t>5755APT</t>
  </si>
  <si>
    <t>Model</t>
  </si>
  <si>
    <t>Location</t>
  </si>
  <si>
    <t>AE9209125</t>
  </si>
  <si>
    <t>AE9209128</t>
  </si>
  <si>
    <t>AE9209149</t>
  </si>
  <si>
    <t>BB1491873</t>
  </si>
  <si>
    <t>BB1491874</t>
  </si>
  <si>
    <t>BB1491931</t>
  </si>
  <si>
    <t>BB1491932</t>
  </si>
  <si>
    <t>BB1491935</t>
  </si>
  <si>
    <t>BB1492022</t>
  </si>
  <si>
    <t>BB1492070</t>
  </si>
  <si>
    <t>BB1492071</t>
  </si>
  <si>
    <t>XDC394293</t>
  </si>
  <si>
    <t>W7120PT</t>
  </si>
  <si>
    <t>XEH798403</t>
  </si>
  <si>
    <t>XEH798420</t>
  </si>
  <si>
    <t>XEH798712</t>
  </si>
  <si>
    <t>XEL561381</t>
  </si>
  <si>
    <t>XEL562251</t>
  </si>
  <si>
    <t>XEL562282</t>
  </si>
  <si>
    <t>XEL562316</t>
  </si>
  <si>
    <t>XEL562351</t>
  </si>
  <si>
    <t>Coleman</t>
  </si>
  <si>
    <t>Central</t>
  </si>
  <si>
    <t>XKK411338</t>
  </si>
  <si>
    <t>7535PT</t>
  </si>
  <si>
    <t>BB1491878</t>
  </si>
  <si>
    <t>XDC394637</t>
  </si>
  <si>
    <t>AE9209011</t>
  </si>
  <si>
    <t>BB1491875</t>
  </si>
  <si>
    <t>XDC394660</t>
  </si>
  <si>
    <t>BB1491933</t>
  </si>
  <si>
    <t>XEH802690</t>
  </si>
  <si>
    <t>XEH802698</t>
  </si>
  <si>
    <t>XEH802853</t>
  </si>
  <si>
    <t>XEH803014</t>
  </si>
  <si>
    <t>XEH803083</t>
  </si>
  <si>
    <t>XEH803091</t>
  </si>
  <si>
    <t>XEH803092</t>
  </si>
  <si>
    <t>XEH803095</t>
  </si>
  <si>
    <t>XEH803113</t>
  </si>
  <si>
    <t>XEH803118</t>
  </si>
  <si>
    <t>XEH803119</t>
  </si>
  <si>
    <t>AE9876378</t>
  </si>
  <si>
    <t>AE9876387</t>
  </si>
  <si>
    <t>AE9876402</t>
  </si>
  <si>
    <t>XDC397156</t>
  </si>
  <si>
    <t>XEH802833</t>
  </si>
  <si>
    <t>XEH802933</t>
  </si>
  <si>
    <t>XEH803075</t>
  </si>
  <si>
    <t>XEH803100</t>
  </si>
  <si>
    <t>XEH803105</t>
  </si>
  <si>
    <t>Northwest</t>
  </si>
  <si>
    <t>Southeast</t>
  </si>
  <si>
    <t>Southwest</t>
  </si>
  <si>
    <t>Northeast</t>
  </si>
  <si>
    <t>Impr Type</t>
  </si>
  <si>
    <t>AE9876821</t>
  </si>
  <si>
    <t>BB1553027</t>
  </si>
  <si>
    <t>BB1552997</t>
  </si>
  <si>
    <t>BB1553028</t>
  </si>
  <si>
    <t>BB1553777</t>
  </si>
  <si>
    <t>BB1555459</t>
  </si>
  <si>
    <t>BB1555461</t>
  </si>
  <si>
    <t>XDC396089</t>
  </si>
  <si>
    <t>XDC397101</t>
  </si>
  <si>
    <t>XEH802841</t>
  </si>
  <si>
    <t>XEH803070</t>
  </si>
  <si>
    <t>XEH803109</t>
  </si>
  <si>
    <t>XEH803110</t>
  </si>
  <si>
    <t>XEH803917</t>
  </si>
  <si>
    <t>XEL625503</t>
  </si>
  <si>
    <t>XEL625552</t>
  </si>
  <si>
    <t>XEL625605</t>
  </si>
  <si>
    <t>XEL625798</t>
  </si>
  <si>
    <t>XKK415890</t>
  </si>
  <si>
    <t>XKK415638</t>
  </si>
  <si>
    <t>XKK415926</t>
  </si>
  <si>
    <t>XEH070287</t>
  </si>
  <si>
    <t>BB1553304</t>
  </si>
  <si>
    <t>XEH070229</t>
  </si>
  <si>
    <t>XEH070041</t>
  </si>
  <si>
    <t>XEH070264</t>
  </si>
  <si>
    <t>BB1491877</t>
  </si>
  <si>
    <t>BB1491916</t>
  </si>
  <si>
    <t>BB1492054</t>
  </si>
  <si>
    <t>BB1492074</t>
  </si>
  <si>
    <t>XEL566985</t>
  </si>
  <si>
    <t>Admin</t>
  </si>
  <si>
    <t>AE9876399</t>
  </si>
  <si>
    <t>AE9879199</t>
  </si>
  <si>
    <t>BB1491876</t>
  </si>
  <si>
    <t>BB1492073</t>
  </si>
  <si>
    <t>XEL568727</t>
  </si>
  <si>
    <t>XEL568788</t>
  </si>
  <si>
    <t>BB1492024</t>
  </si>
  <si>
    <t>XEH075553</t>
  </si>
  <si>
    <t>XEH075778</t>
  </si>
  <si>
    <t>BB1563796</t>
  </si>
  <si>
    <t>XEH076784</t>
  </si>
  <si>
    <t>XEL569525</t>
  </si>
  <si>
    <t>AE9121586</t>
  </si>
  <si>
    <t>AE9882734</t>
  </si>
  <si>
    <t>XEH076328</t>
  </si>
  <si>
    <t>Continued Education</t>
  </si>
  <si>
    <t>W7835P</t>
  </si>
  <si>
    <t>BB1571292</t>
  </si>
  <si>
    <t>EX7387109</t>
  </si>
  <si>
    <t>EX7388436</t>
  </si>
  <si>
    <t>MX0135174</t>
  </si>
  <si>
    <t>W5845F</t>
  </si>
  <si>
    <t>BB1569696</t>
  </si>
  <si>
    <t>MX4321902</t>
  </si>
  <si>
    <t>MX0133855</t>
  </si>
  <si>
    <t>EX9283240</t>
  </si>
  <si>
    <t>MX0134713</t>
  </si>
  <si>
    <t>MX4321913</t>
  </si>
  <si>
    <t>AE9897080</t>
  </si>
  <si>
    <t>EX7384145</t>
  </si>
  <si>
    <t>EX7398854</t>
  </si>
  <si>
    <t>AE9122946</t>
  </si>
  <si>
    <t>AE9899520</t>
  </si>
  <si>
    <t>BB1255347</t>
  </si>
  <si>
    <t>BB1249278</t>
  </si>
  <si>
    <t>EX9289748</t>
  </si>
  <si>
    <t>EX9289754</t>
  </si>
  <si>
    <t>EX9289960</t>
  </si>
  <si>
    <t>AE9139917</t>
  </si>
  <si>
    <t>AE9139935</t>
  </si>
  <si>
    <t>AE9139937</t>
  </si>
  <si>
    <t>AE9139939</t>
  </si>
  <si>
    <t>AE9139973</t>
  </si>
  <si>
    <t>AE9898532</t>
  </si>
  <si>
    <t>AE9903030</t>
  </si>
  <si>
    <t>EX7406975</t>
  </si>
  <si>
    <t>EX7407533</t>
  </si>
  <si>
    <t>EX9288663</t>
  </si>
  <si>
    <t>EX9289776</t>
  </si>
  <si>
    <t>EX9290091</t>
  </si>
  <si>
    <t>EX9290098</t>
  </si>
  <si>
    <t>MX0137787</t>
  </si>
  <si>
    <t>MX4339490</t>
  </si>
  <si>
    <t>MX0137963</t>
  </si>
  <si>
    <t>MX0137964</t>
  </si>
  <si>
    <t>BB1259449</t>
  </si>
  <si>
    <t>EX7412117</t>
  </si>
  <si>
    <t>EX9290260</t>
  </si>
  <si>
    <t>EX9290312</t>
  </si>
  <si>
    <t>MX0137938</t>
  </si>
  <si>
    <t>MX0137941</t>
  </si>
  <si>
    <t>BB1260778</t>
  </si>
  <si>
    <t>EX7411062</t>
  </si>
  <si>
    <t>EX9291953</t>
  </si>
  <si>
    <t>BB1258876</t>
  </si>
  <si>
    <t>WC3315DN</t>
  </si>
  <si>
    <t>B91482774</t>
  </si>
  <si>
    <t>EX7413418</t>
  </si>
  <si>
    <t>EX7413631</t>
  </si>
  <si>
    <t>EX9292362</t>
  </si>
  <si>
    <t>LX5689594</t>
  </si>
  <si>
    <t>BB1261992</t>
  </si>
  <si>
    <t>MX4348357</t>
  </si>
  <si>
    <t>EX9289418</t>
  </si>
  <si>
    <t>EX9293293</t>
  </si>
  <si>
    <t>EX7006431</t>
  </si>
  <si>
    <t>EX7006528</t>
  </si>
  <si>
    <t>EX7006609</t>
  </si>
  <si>
    <t>EX7425224</t>
  </si>
  <si>
    <t>EX7425418</t>
  </si>
  <si>
    <t>EX7425630</t>
  </si>
  <si>
    <t>EX7425695</t>
  </si>
  <si>
    <t>EX7425716</t>
  </si>
  <si>
    <t>EX7425722</t>
  </si>
  <si>
    <t>EX7425742</t>
  </si>
  <si>
    <t>EX7425783</t>
  </si>
  <si>
    <t>EX9295127</t>
  </si>
  <si>
    <t>W5890F</t>
  </si>
  <si>
    <t>EX9295226</t>
  </si>
  <si>
    <t>BB1530597</t>
  </si>
  <si>
    <t>EX7430071</t>
  </si>
  <si>
    <t>EX7430082</t>
  </si>
  <si>
    <t>EX7430091</t>
  </si>
  <si>
    <t>EX7430111</t>
  </si>
  <si>
    <t>EX9296699</t>
  </si>
  <si>
    <t>EX9296789</t>
  </si>
  <si>
    <t>5855APT</t>
  </si>
  <si>
    <t>5890APT</t>
  </si>
  <si>
    <t>LX5694613</t>
  </si>
  <si>
    <t>W7225P</t>
  </si>
  <si>
    <t>EX7430095</t>
  </si>
  <si>
    <t>5955APT</t>
  </si>
  <si>
    <t>C7X220156</t>
  </si>
  <si>
    <t>WC3655X</t>
  </si>
  <si>
    <t>EX9301138</t>
  </si>
  <si>
    <t xml:space="preserve">W7855PT </t>
  </si>
  <si>
    <t>EX7424476</t>
  </si>
  <si>
    <t>EX9302322</t>
  </si>
  <si>
    <t>MX4753273</t>
  </si>
  <si>
    <t>5875APT</t>
  </si>
  <si>
    <t>W7855PT</t>
  </si>
  <si>
    <t>MX4753570</t>
  </si>
  <si>
    <t>MX0150075</t>
  </si>
  <si>
    <t>A2M640722</t>
  </si>
  <si>
    <t>MX4745578</t>
  </si>
  <si>
    <t>C7X369138</t>
  </si>
  <si>
    <t>A2M732097</t>
  </si>
  <si>
    <t>EX9665872</t>
  </si>
  <si>
    <t>C7X269371</t>
  </si>
  <si>
    <t>MX4492129</t>
  </si>
  <si>
    <t>EX9666986</t>
  </si>
  <si>
    <t>EX9667085</t>
  </si>
  <si>
    <t>C7X276003</t>
  </si>
  <si>
    <t>A2M631491</t>
  </si>
  <si>
    <t>5955APTD</t>
  </si>
  <si>
    <t>MX4510279</t>
  </si>
  <si>
    <t>Formula</t>
  </si>
  <si>
    <t>Billed Meter Reads</t>
  </si>
  <si>
    <t>% Meters Received:</t>
  </si>
  <si>
    <t>Contract Number</t>
  </si>
  <si>
    <t>Oracle ID</t>
  </si>
  <si>
    <t>Model Number</t>
  </si>
  <si>
    <t>Serial Number</t>
  </si>
  <si>
    <t>Phy Meter Type</t>
  </si>
  <si>
    <t>Meter Price Plan</t>
  </si>
  <si>
    <t>Disposition Reason</t>
  </si>
  <si>
    <t>Intermediate End Read</t>
  </si>
  <si>
    <t>Intermediate Begin Read</t>
  </si>
  <si>
    <t>Volume Credit</t>
  </si>
  <si>
    <t>Volume Debit</t>
  </si>
  <si>
    <t>Billable Volume</t>
  </si>
  <si>
    <t>Subline Allowance</t>
  </si>
  <si>
    <t>Allocated Sub Line Overage Volume</t>
  </si>
  <si>
    <t>Billable Click Rate</t>
  </si>
  <si>
    <t>Allocated Sub Line Overage Bill</t>
  </si>
  <si>
    <t>B/W</t>
  </si>
  <si>
    <t>Incorrect Curr. Reads</t>
  </si>
  <si>
    <t>W7220PT</t>
  </si>
  <si>
    <t>5775PT</t>
  </si>
  <si>
    <t>5790PT</t>
  </si>
  <si>
    <t>W7535P</t>
  </si>
  <si>
    <t>3AG872863</t>
  </si>
  <si>
    <t>3AG873012</t>
  </si>
  <si>
    <t>4HX574972</t>
  </si>
  <si>
    <t>B8090H</t>
  </si>
  <si>
    <t>C405DN</t>
  </si>
  <si>
    <t>Real Average Response Time</t>
  </si>
  <si>
    <t>TOTAL VOLUME</t>
  </si>
  <si>
    <t>Report Volume</t>
  </si>
  <si>
    <t>Difference</t>
  </si>
  <si>
    <t>Serial
Number</t>
  </si>
  <si>
    <t>Total # 
Of Calls</t>
  </si>
  <si>
    <t>Avg CSE Response Time Hours</t>
  </si>
  <si>
    <t>TS    
Uptime</t>
  </si>
  <si>
    <t>Confirmed,Incorrect Curr. Reads</t>
  </si>
  <si>
    <t>Correct as Shown,Incorrect Curr. Reads</t>
  </si>
  <si>
    <t>Accept,Incorrect Curr. Reads</t>
  </si>
  <si>
    <t>#</t>
  </si>
  <si>
    <t>B &amp; W</t>
  </si>
  <si>
    <t>Exhibit 1 - Locations and Average Copy/Print Volumes</t>
  </si>
  <si>
    <t>Sub Total by Location</t>
  </si>
  <si>
    <t>Sub Total by Month</t>
  </si>
  <si>
    <t xml:space="preserve"> Print Volumes by Month</t>
  </si>
  <si>
    <t>Legend</t>
  </si>
  <si>
    <t>Color Units</t>
  </si>
  <si>
    <t>B &amp; W Units</t>
  </si>
  <si>
    <t>Average Impressions</t>
  </si>
  <si>
    <t>Monthly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</si>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</sst>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_)"/>
    <numFmt numFmtId="166" formatCode="&quot;£&quot;#,##0;\-&quot;£&quot;#,##0"/>
    <numFmt numFmtId="167" formatCode="_ * #,##0_ ;_ * \-#,##0_ ;_ * &quot;-&quot;_ ;_ @_ "/>
    <numFmt numFmtId="168" formatCode="_ * #,##0.00_ ;_ * \-#,##0.00_ ;_ * &quot;-&quot;??_ ;_ @_ "/>
    <numFmt numFmtId="169" formatCode="_-&quot;$&quot;* #,##0_-;\-&quot;$&quot;* #,##0_-;_-&quot;$&quot;* &quot;-&quot;_-;_-@_-"/>
    <numFmt numFmtId="170" formatCode="mm/dd/yy"/>
    <numFmt numFmtId="171" formatCode="0.0%;\(0.0%\)"/>
    <numFmt numFmtId="172" formatCode="#,###.00"/>
    <numFmt numFmtId="173" formatCode="#,###.00%"/>
    <numFmt numFmtId="174" formatCode="_(* #,##0_);_(* \(#,##0\);_(* &quot;-&quot;??_);_(@_)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name val="Arial"/>
      <family val="2"/>
    </font>
    <font>
      <sz val="8"/>
      <name val="Arial"/>
      <family val="2"/>
    </font>
    <font>
      <sz val="12"/>
      <name val="¹ÙÅÁÃ¼"/>
    </font>
    <font>
      <sz val="12"/>
      <name val="±¼¸²Ã¼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"/>
      <color indexed="16"/>
      <name val="Courier"/>
      <family val="3"/>
    </font>
    <font>
      <b/>
      <sz val="8"/>
      <name val="MS Sans Serif"/>
      <family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sz val="1"/>
      <color indexed="16"/>
      <name val="Courier"/>
      <family val="3"/>
    </font>
    <font>
      <b/>
      <sz val="10"/>
      <color indexed="18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008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2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6" fillId="3" borderId="0" applyNumberFormat="0" applyBorder="0" applyAlignment="0" applyProtection="0"/>
    <xf numFmtId="0" fontId="8" fillId="0" borderId="0"/>
    <xf numFmtId="166" fontId="2" fillId="0" borderId="0" applyFill="0" applyBorder="0" applyAlignment="0"/>
    <xf numFmtId="166" fontId="2" fillId="0" borderId="0" applyFill="0" applyBorder="0" applyAlignment="0"/>
    <xf numFmtId="166" fontId="5" fillId="0" borderId="0" applyFill="0" applyBorder="0" applyAlignment="0"/>
    <xf numFmtId="171" fontId="29" fillId="0" borderId="0" applyFill="0" applyBorder="0" applyAlignment="0"/>
    <xf numFmtId="0" fontId="17" fillId="20" borderId="1" applyNumberFormat="0" applyAlignment="0" applyProtection="0"/>
    <xf numFmtId="0" fontId="18" fillId="21" borderId="2" applyNumberFormat="0" applyAlignment="0" applyProtection="0"/>
    <xf numFmtId="43" fontId="5" fillId="0" borderId="0" applyFont="0" applyFill="0" applyBorder="0" applyAlignment="0" applyProtection="0"/>
    <xf numFmtId="164" fontId="3" fillId="0" borderId="0">
      <protection locked="0"/>
    </xf>
    <xf numFmtId="164" fontId="30" fillId="0" borderId="0">
      <protection locked="0"/>
    </xf>
    <xf numFmtId="164" fontId="38" fillId="0" borderId="0">
      <protection locked="0"/>
    </xf>
    <xf numFmtId="0" fontId="2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5" fillId="0" borderId="0" applyNumberFormat="0" applyAlignment="0">
      <alignment horizontal="left"/>
    </xf>
    <xf numFmtId="0" fontId="31" fillId="0" borderId="0" applyNumberFormat="0" applyAlignment="0">
      <alignment horizontal="left"/>
    </xf>
    <xf numFmtId="44" fontId="5" fillId="0" borderId="0" applyFont="0" applyFill="0" applyBorder="0" applyAlignment="0" applyProtection="0"/>
    <xf numFmtId="164" fontId="3" fillId="0" borderId="0">
      <protection locked="0"/>
    </xf>
    <xf numFmtId="164" fontId="30" fillId="0" borderId="0">
      <protection locked="0"/>
    </xf>
    <xf numFmtId="164" fontId="38" fillId="0" borderId="0">
      <protection locked="0"/>
    </xf>
    <xf numFmtId="164" fontId="3" fillId="0" borderId="0">
      <protection locked="0"/>
    </xf>
    <xf numFmtId="164" fontId="30" fillId="0" borderId="0">
      <protection locked="0"/>
    </xf>
    <xf numFmtId="164" fontId="38" fillId="0" borderId="0">
      <protection locked="0"/>
    </xf>
    <xf numFmtId="0" fontId="2" fillId="0" borderId="0" applyNumberFormat="0" applyAlignment="0">
      <alignment horizontal="left"/>
    </xf>
    <xf numFmtId="0" fontId="2" fillId="0" borderId="0" applyNumberFormat="0" applyAlignment="0">
      <alignment horizontal="left"/>
    </xf>
    <xf numFmtId="0" fontId="5" fillId="0" borderId="0" applyNumberFormat="0" applyAlignment="0">
      <alignment horizontal="left"/>
    </xf>
    <xf numFmtId="0" fontId="32" fillId="0" borderId="0" applyNumberFormat="0" applyAlignment="0">
      <alignment horizontal="left"/>
    </xf>
    <xf numFmtId="0" fontId="19" fillId="0" borderId="0" applyNumberFormat="0" applyFill="0" applyBorder="0" applyAlignment="0" applyProtection="0"/>
    <xf numFmtId="164" fontId="3" fillId="0" borderId="0">
      <protection locked="0"/>
    </xf>
    <xf numFmtId="164" fontId="30" fillId="0" borderId="0">
      <protection locked="0"/>
    </xf>
    <xf numFmtId="164" fontId="38" fillId="0" borderId="0">
      <protection locked="0"/>
    </xf>
    <xf numFmtId="0" fontId="20" fillId="4" borderId="0" applyNumberFormat="0" applyBorder="0" applyAlignment="0" applyProtection="0"/>
    <xf numFmtId="38" fontId="6" fillId="22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13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3" fillId="0" borderId="4">
      <alignment horizontal="left" vertical="center"/>
    </xf>
    <xf numFmtId="164" fontId="4" fillId="0" borderId="0">
      <protection locked="0"/>
    </xf>
    <xf numFmtId="164" fontId="33" fillId="0" borderId="0">
      <protection locked="0"/>
    </xf>
    <xf numFmtId="164" fontId="4" fillId="0" borderId="0">
      <protection locked="0"/>
    </xf>
    <xf numFmtId="164" fontId="33" fillId="0" borderId="0">
      <protection locked="0"/>
    </xf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6">
      <alignment horizontal="center"/>
    </xf>
    <xf numFmtId="0" fontId="2" fillId="0" borderId="6">
      <alignment horizontal="center"/>
    </xf>
    <xf numFmtId="0" fontId="5" fillId="0" borderId="6">
      <alignment horizontal="center"/>
    </xf>
    <xf numFmtId="0" fontId="34" fillId="0" borderId="6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5" fillId="0" borderId="0">
      <alignment horizontal="center"/>
    </xf>
    <xf numFmtId="0" fontId="34" fillId="0" borderId="0">
      <alignment horizontal="center"/>
    </xf>
    <xf numFmtId="10" fontId="6" fillId="23" borderId="7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8" applyNumberFormat="0" applyFill="0" applyAlignment="0" applyProtection="0"/>
    <xf numFmtId="0" fontId="24" fillId="24" borderId="0" applyNumberFormat="0" applyBorder="0" applyAlignment="0" applyProtection="0"/>
    <xf numFmtId="165" fontId="11" fillId="0" borderId="0"/>
    <xf numFmtId="165" fontId="11" fillId="0" borderId="0"/>
    <xf numFmtId="169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5" borderId="9" applyNumberFormat="0" applyFont="0" applyAlignment="0" applyProtection="0"/>
    <xf numFmtId="0" fontId="5" fillId="25" borderId="9" applyNumberFormat="0" applyFont="0" applyAlignment="0" applyProtection="0"/>
    <xf numFmtId="0" fontId="25" fillId="20" borderId="10" applyNumberFormat="0" applyAlignment="0" applyProtection="0"/>
    <xf numFmtId="14" fontId="12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2" fillId="26" borderId="0" applyNumberFormat="0" applyFont="0" applyBorder="0" applyAlignment="0">
      <alignment horizontal="center"/>
    </xf>
    <xf numFmtId="0" fontId="2" fillId="26" borderId="0" applyNumberFormat="0" applyFont="0" applyBorder="0" applyAlignment="0">
      <alignment horizontal="center"/>
    </xf>
    <xf numFmtId="0" fontId="5" fillId="26" borderId="0" applyNumberFormat="0" applyFont="0" applyBorder="0" applyAlignment="0">
      <alignment horizontal="center"/>
    </xf>
    <xf numFmtId="14" fontId="2" fillId="0" borderId="0" applyNumberFormat="0" applyFill="0" applyBorder="0" applyAlignment="0" applyProtection="0">
      <alignment horizontal="left"/>
    </xf>
    <xf numFmtId="14" fontId="2" fillId="0" borderId="0" applyNumberFormat="0" applyFill="0" applyBorder="0" applyAlignment="0" applyProtection="0">
      <alignment horizontal="left"/>
    </xf>
    <xf numFmtId="14" fontId="5" fillId="0" borderId="0" applyNumberFormat="0" applyFill="0" applyBorder="0" applyAlignment="0" applyProtection="0">
      <alignment horizontal="left"/>
    </xf>
    <xf numFmtId="170" fontId="35" fillId="0" borderId="0" applyNumberFormat="0" applyFill="0" applyBorder="0" applyAlignment="0" applyProtection="0">
      <alignment horizontal="left"/>
    </xf>
    <xf numFmtId="0" fontId="2" fillId="1" borderId="4" applyNumberFormat="0" applyFont="0" applyAlignment="0">
      <alignment horizontal="center"/>
    </xf>
    <xf numFmtId="0" fontId="2" fillId="1" borderId="4" applyNumberFormat="0" applyFont="0" applyAlignment="0">
      <alignment horizontal="center"/>
    </xf>
    <xf numFmtId="0" fontId="5" fillId="1" borderId="4" applyNumberFormat="0" applyFont="0" applyAlignment="0">
      <alignment horizontal="center"/>
    </xf>
    <xf numFmtId="0" fontId="2" fillId="0" borderId="0" applyNumberFormat="0" applyFill="0" applyBorder="0" applyAlignment="0">
      <alignment horizontal="center"/>
    </xf>
    <xf numFmtId="0" fontId="2" fillId="0" borderId="0" applyNumberFormat="0" applyFill="0" applyBorder="0" applyAlignment="0">
      <alignment horizontal="center"/>
    </xf>
    <xf numFmtId="0" fontId="5" fillId="0" borderId="0" applyNumberFormat="0" applyFill="0" applyBorder="0" applyAlignment="0">
      <alignment horizontal="center"/>
    </xf>
    <xf numFmtId="0" fontId="36" fillId="0" borderId="0" applyNumberFormat="0" applyFill="0" applyBorder="0" applyAlignment="0">
      <alignment horizontal="center"/>
    </xf>
    <xf numFmtId="40" fontId="2" fillId="0" borderId="0" applyBorder="0">
      <alignment horizontal="right"/>
    </xf>
    <xf numFmtId="40" fontId="2" fillId="0" borderId="0" applyBorder="0">
      <alignment horizontal="right"/>
    </xf>
    <xf numFmtId="40" fontId="5" fillId="0" borderId="0" applyBorder="0">
      <alignment horizontal="right"/>
    </xf>
    <xf numFmtId="40" fontId="37" fillId="0" borderId="0" applyBorder="0">
      <alignment horizontal="right"/>
    </xf>
    <xf numFmtId="0" fontId="26" fillId="0" borderId="0" applyNumberFormat="0" applyFill="0" applyBorder="0" applyAlignment="0" applyProtection="0"/>
    <xf numFmtId="164" fontId="3" fillId="0" borderId="11">
      <protection locked="0"/>
    </xf>
    <xf numFmtId="164" fontId="30" fillId="0" borderId="11">
      <protection locked="0"/>
    </xf>
    <xf numFmtId="0" fontId="27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5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45" fillId="27" borderId="0" xfId="0" applyFont="1" applyFill="1" applyAlignment="1">
      <alignment horizontal="center" vertical="center"/>
    </xf>
    <xf numFmtId="0" fontId="44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3" fillId="29" borderId="12" xfId="0" applyFont="1" applyFill="1" applyBorder="1" applyAlignment="1">
      <alignment horizontal="center" wrapText="1"/>
    </xf>
    <xf numFmtId="0" fontId="43" fillId="29" borderId="12" xfId="0" applyFont="1" applyFill="1" applyBorder="1" applyAlignment="1">
      <alignment horizontal="left" wrapText="1"/>
    </xf>
    <xf numFmtId="0" fontId="43" fillId="29" borderId="13" xfId="0" applyFont="1" applyFill="1" applyBorder="1" applyAlignment="1">
      <alignment horizontal="center" wrapText="1"/>
    </xf>
    <xf numFmtId="0" fontId="0" fillId="0" borderId="0" xfId="0"/>
    <xf numFmtId="3" fontId="47" fillId="28" borderId="0" xfId="0" applyNumberFormat="1" applyFont="1" applyFill="1"/>
    <xf numFmtId="2" fontId="47" fillId="28" borderId="0" xfId="0" applyNumberFormat="1" applyFont="1" applyFill="1"/>
    <xf numFmtId="0" fontId="10" fillId="28" borderId="0" xfId="0" applyFont="1" applyFill="1"/>
    <xf numFmtId="173" fontId="10" fillId="28" borderId="0" xfId="0" applyNumberFormat="1" applyFont="1" applyFill="1"/>
    <xf numFmtId="0" fontId="10" fillId="0" borderId="0" xfId="0" applyFont="1"/>
    <xf numFmtId="0" fontId="41" fillId="31" borderId="0" xfId="0" applyFont="1" applyFill="1" applyAlignment="1">
      <alignment vertical="center" wrapText="1"/>
    </xf>
    <xf numFmtId="0" fontId="48" fillId="30" borderId="0" xfId="0" applyNumberFormat="1" applyFont="1" applyFill="1" applyAlignment="1">
      <alignment horizontal="center" vertical="center" wrapText="1"/>
    </xf>
    <xf numFmtId="0" fontId="46" fillId="0" borderId="0" xfId="0" applyFont="1" applyFill="1"/>
    <xf numFmtId="0" fontId="39" fillId="0" borderId="0" xfId="0" applyFont="1" applyFill="1"/>
    <xf numFmtId="0" fontId="49" fillId="0" borderId="0" xfId="0" applyNumberFormat="1" applyFont="1" applyFill="1" applyAlignment="1">
      <alignment horizontal="left" wrapText="1"/>
    </xf>
    <xf numFmtId="3" fontId="49" fillId="0" borderId="0" xfId="0" applyNumberFormat="1" applyFont="1" applyFill="1" applyAlignment="1">
      <alignment horizontal="right"/>
    </xf>
    <xf numFmtId="172" fontId="49" fillId="0" borderId="0" xfId="0" applyNumberFormat="1" applyFont="1" applyFill="1" applyAlignment="1">
      <alignment horizontal="right"/>
    </xf>
    <xf numFmtId="173" fontId="49" fillId="0" borderId="0" xfId="0" applyNumberFormat="1" applyFont="1" applyFill="1" applyAlignment="1">
      <alignment horizontal="right"/>
    </xf>
    <xf numFmtId="174" fontId="10" fillId="0" borderId="0" xfId="0" applyNumberFormat="1" applyFont="1"/>
    <xf numFmtId="174" fontId="0" fillId="0" borderId="7" xfId="166" applyNumberFormat="1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/>
    <xf numFmtId="0" fontId="10" fillId="0" borderId="7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7" fontId="10" fillId="0" borderId="18" xfId="0" applyNumberFormat="1" applyFont="1" applyBorder="1" applyAlignment="1">
      <alignment horizontal="center" vertical="center" wrapText="1"/>
    </xf>
    <xf numFmtId="17" fontId="10" fillId="0" borderId="19" xfId="0" applyNumberFormat="1" applyFont="1" applyBorder="1" applyAlignment="1">
      <alignment horizontal="center" vertical="center" wrapText="1"/>
    </xf>
    <xf numFmtId="174" fontId="0" fillId="0" borderId="18" xfId="166" applyNumberFormat="1" applyFont="1" applyBorder="1" applyAlignment="1">
      <alignment horizontal="center"/>
    </xf>
    <xf numFmtId="174" fontId="0" fillId="0" borderId="19" xfId="166" applyNumberFormat="1" applyFont="1" applyBorder="1" applyAlignment="1"/>
    <xf numFmtId="0" fontId="53" fillId="32" borderId="0" xfId="0" applyFont="1" applyFill="1" applyAlignment="1">
      <alignment horizontal="center" vertical="center" wrapText="1"/>
    </xf>
    <xf numFmtId="174" fontId="54" fillId="32" borderId="0" xfId="0" applyNumberFormat="1" applyFont="1" applyFill="1"/>
    <xf numFmtId="174" fontId="54" fillId="32" borderId="20" xfId="0" applyNumberFormat="1" applyFont="1" applyFill="1" applyBorder="1" applyAlignment="1">
      <alignment horizontal="center"/>
    </xf>
    <xf numFmtId="174" fontId="54" fillId="32" borderId="0" xfId="0" applyNumberFormat="1" applyFont="1" applyFill="1" applyBorder="1" applyAlignment="1">
      <alignment horizontal="center"/>
    </xf>
    <xf numFmtId="174" fontId="54" fillId="32" borderId="21" xfId="0" applyNumberFormat="1" applyFont="1" applyFill="1" applyBorder="1" applyAlignment="1">
      <alignment horizontal="center"/>
    </xf>
    <xf numFmtId="0" fontId="0" fillId="33" borderId="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74" fontId="0" fillId="33" borderId="18" xfId="166" applyNumberFormat="1" applyFont="1" applyFill="1" applyBorder="1" applyAlignment="1">
      <alignment horizontal="center"/>
    </xf>
    <xf numFmtId="174" fontId="0" fillId="33" borderId="7" xfId="166" applyNumberFormat="1" applyFont="1" applyFill="1" applyBorder="1" applyAlignment="1"/>
    <xf numFmtId="174" fontId="0" fillId="33" borderId="19" xfId="166" applyNumberFormat="1" applyFont="1" applyFill="1" applyBorder="1" applyAlignment="1"/>
    <xf numFmtId="174" fontId="54" fillId="33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3" fontId="0" fillId="34" borderId="6" xfId="0" applyNumberFormat="1" applyFill="1" applyBorder="1" applyAlignment="1">
      <alignment horizontal="center"/>
    </xf>
    <xf numFmtId="3" fontId="0" fillId="34" borderId="23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0" fillId="27" borderId="15" xfId="0" applyFont="1" applyFill="1" applyBorder="1" applyAlignment="1">
      <alignment horizontal="center"/>
    </xf>
    <xf numFmtId="0" fontId="10" fillId="27" borderId="16" xfId="0" applyFont="1" applyFill="1" applyBorder="1" applyAlignment="1">
      <alignment horizontal="center"/>
    </xf>
    <xf numFmtId="0" fontId="10" fillId="27" borderId="17" xfId="0" applyFont="1" applyFill="1" applyBorder="1" applyAlignment="1">
      <alignment horizontal="center"/>
    </xf>
    <xf numFmtId="0" fontId="53" fillId="32" borderId="22" xfId="0" applyFont="1" applyFill="1" applyBorder="1" applyAlignment="1">
      <alignment horizontal="center"/>
    </xf>
    <xf numFmtId="0" fontId="53" fillId="32" borderId="6" xfId="0" applyFont="1" applyFill="1" applyBorder="1" applyAlignment="1">
      <alignment horizontal="center"/>
    </xf>
    <xf numFmtId="0" fontId="53" fillId="32" borderId="23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6" fillId="0" borderId="0" xfId="0" applyFont="1" applyFill="1"/>
    <xf numFmtId="0" fontId="39" fillId="0" borderId="0" xfId="0" applyFont="1" applyFill="1"/>
    <xf numFmtId="0" fontId="5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16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rgs.style" xfId="25"/>
    <cellStyle name="args.style 2" xfId="26"/>
    <cellStyle name="ÄÞ¸¶ [0]_±âÅ¸" xfId="27"/>
    <cellStyle name="ÄÞ¸¶_±âÅ¸" xfId="28"/>
    <cellStyle name="Bad 2" xfId="29"/>
    <cellStyle name="Ç¥ÁØ_¿ù°£¿ä¾àº¸°í" xfId="30"/>
    <cellStyle name="Calc Currency (0)" xfId="31"/>
    <cellStyle name="Calc Currency (0) 2" xfId="32"/>
    <cellStyle name="Calc Currency (0) 3" xfId="33"/>
    <cellStyle name="Calc Currency (0)_VA Regional Monthly Report 04-10" xfId="34"/>
    <cellStyle name="Calculation 2" xfId="35"/>
    <cellStyle name="Check Cell 2" xfId="36"/>
    <cellStyle name="Comma" xfId="166" builtinId="3"/>
    <cellStyle name="Comma 2" xfId="37"/>
    <cellStyle name="Comma0" xfId="38"/>
    <cellStyle name="Comma0 2" xfId="39"/>
    <cellStyle name="Comma0_VA Medical CAD 07-10" xfId="40"/>
    <cellStyle name="Copied" xfId="41"/>
    <cellStyle name="Copied 2" xfId="42"/>
    <cellStyle name="Copied 3" xfId="43"/>
    <cellStyle name="Copied_VA Regional Monthly Report 04-10" xfId="44"/>
    <cellStyle name="Currency 2" xfId="45"/>
    <cellStyle name="Currency0" xfId="46"/>
    <cellStyle name="Currency0 2" xfId="47"/>
    <cellStyle name="Currency0_VA Medical CAD 07-10" xfId="48"/>
    <cellStyle name="Date" xfId="49"/>
    <cellStyle name="Date 2" xfId="50"/>
    <cellStyle name="Date_VA Medical CAD 07-10" xfId="51"/>
    <cellStyle name="Entered" xfId="52"/>
    <cellStyle name="Entered 2" xfId="53"/>
    <cellStyle name="Entered 3" xfId="54"/>
    <cellStyle name="Entered_VA Regional Monthly Report 04-10" xfId="55"/>
    <cellStyle name="Explanatory Text 2" xfId="56"/>
    <cellStyle name="Fixed" xfId="57"/>
    <cellStyle name="Fixed 2" xfId="58"/>
    <cellStyle name="Fixed_VA Medical CAD 07-10" xfId="59"/>
    <cellStyle name="Good 2" xfId="60"/>
    <cellStyle name="Grey" xfId="61"/>
    <cellStyle name="Header1" xfId="62"/>
    <cellStyle name="Header1 2" xfId="63"/>
    <cellStyle name="Header2" xfId="64"/>
    <cellStyle name="Header2 2" xfId="65"/>
    <cellStyle name="Heading 1" xfId="66" builtinId="16" customBuiltin="1"/>
    <cellStyle name="Heading 1 2" xfId="67"/>
    <cellStyle name="Heading 2" xfId="68" builtinId="17" customBuiltin="1"/>
    <cellStyle name="Heading 2 2" xfId="69"/>
    <cellStyle name="Heading 3 2" xfId="70"/>
    <cellStyle name="Heading 4 2" xfId="71"/>
    <cellStyle name="HEADINGS" xfId="72"/>
    <cellStyle name="HEADINGS 2" xfId="73"/>
    <cellStyle name="HEADINGS 3" xfId="74"/>
    <cellStyle name="HEADINGS_VA Regional Monthly Report 04-10" xfId="75"/>
    <cellStyle name="HEADINGSTOP" xfId="76"/>
    <cellStyle name="HEADINGSTOP 2" xfId="77"/>
    <cellStyle name="HEADINGSTOP 3" xfId="78"/>
    <cellStyle name="HEADINGSTOP_VA Regional Monthly Report 04-10" xfId="79"/>
    <cellStyle name="Input [yellow]" xfId="80"/>
    <cellStyle name="Input 10" xfId="81"/>
    <cellStyle name="Input 11" xfId="82"/>
    <cellStyle name="Input 12" xfId="83"/>
    <cellStyle name="Input 13" xfId="84"/>
    <cellStyle name="Input 14" xfId="85"/>
    <cellStyle name="Input 15" xfId="86"/>
    <cellStyle name="Input 16" xfId="87"/>
    <cellStyle name="Input 17" xfId="88"/>
    <cellStyle name="Input 18" xfId="89"/>
    <cellStyle name="Input 19" xfId="90"/>
    <cellStyle name="Input 2" xfId="91"/>
    <cellStyle name="Input 20" xfId="92"/>
    <cellStyle name="Input 21" xfId="93"/>
    <cellStyle name="Input 22" xfId="94"/>
    <cellStyle name="Input 23" xfId="95"/>
    <cellStyle name="Input 24" xfId="96"/>
    <cellStyle name="Input 25" xfId="97"/>
    <cellStyle name="Input 26" xfId="98"/>
    <cellStyle name="Input 27" xfId="99"/>
    <cellStyle name="Input 28" xfId="100"/>
    <cellStyle name="Input 29" xfId="101"/>
    <cellStyle name="Input 3" xfId="102"/>
    <cellStyle name="Input 30" xfId="103"/>
    <cellStyle name="Input 31" xfId="104"/>
    <cellStyle name="Input 32" xfId="105"/>
    <cellStyle name="Input 33" xfId="106"/>
    <cellStyle name="Input 34" xfId="107"/>
    <cellStyle name="Input 35" xfId="108"/>
    <cellStyle name="Input 36" xfId="109"/>
    <cellStyle name="Input 37" xfId="110"/>
    <cellStyle name="Input 38" xfId="111"/>
    <cellStyle name="Input 39" xfId="112"/>
    <cellStyle name="Input 4" xfId="113"/>
    <cellStyle name="Input 40" xfId="114"/>
    <cellStyle name="Input 41" xfId="115"/>
    <cellStyle name="Input 42" xfId="116"/>
    <cellStyle name="Input 43" xfId="117"/>
    <cellStyle name="Input 5" xfId="118"/>
    <cellStyle name="Input 6" xfId="119"/>
    <cellStyle name="Input 7" xfId="120"/>
    <cellStyle name="Input 8" xfId="121"/>
    <cellStyle name="Input 9" xfId="122"/>
    <cellStyle name="Linked Cell 2" xfId="123"/>
    <cellStyle name="Neutral 2" xfId="124"/>
    <cellStyle name="Normal" xfId="0" builtinId="0"/>
    <cellStyle name="Normal - Style1" xfId="125"/>
    <cellStyle name="Normal - Style1 2" xfId="126"/>
    <cellStyle name="Normal - Style1_VA Regional Monthly Report 04-10" xfId="127"/>
    <cellStyle name="Normal 2" xfId="128"/>
    <cellStyle name="Normal 2 2" xfId="165"/>
    <cellStyle name="Normal 3" xfId="129"/>
    <cellStyle name="Normal 4" xfId="130"/>
    <cellStyle name="Normal 5" xfId="131"/>
    <cellStyle name="Normal 6" xfId="132"/>
    <cellStyle name="Normal 7" xfId="133"/>
    <cellStyle name="Normal 8" xfId="163"/>
    <cellStyle name="Normal 9" xfId="164"/>
    <cellStyle name="Note 2" xfId="134"/>
    <cellStyle name="Note 3" xfId="135"/>
    <cellStyle name="Output 2" xfId="136"/>
    <cellStyle name="per.style" xfId="137"/>
    <cellStyle name="per.style 2" xfId="138"/>
    <cellStyle name="Percent [2]" xfId="139"/>
    <cellStyle name="Percent [2] 2" xfId="140"/>
    <cellStyle name="regstoresfromspecstores" xfId="141"/>
    <cellStyle name="regstoresfromspecstores 2" xfId="142"/>
    <cellStyle name="regstoresfromspecstores 3" xfId="143"/>
    <cellStyle name="RevList" xfId="144"/>
    <cellStyle name="RevList 2" xfId="145"/>
    <cellStyle name="RevList 3" xfId="146"/>
    <cellStyle name="RevList_VA Regional Monthly Report 04-10" xfId="147"/>
    <cellStyle name="SHADEDSTORES" xfId="148"/>
    <cellStyle name="SHADEDSTORES 2" xfId="149"/>
    <cellStyle name="SHADEDSTORES 3" xfId="150"/>
    <cellStyle name="specstores" xfId="151"/>
    <cellStyle name="specstores 2" xfId="152"/>
    <cellStyle name="specstores 3" xfId="153"/>
    <cellStyle name="specstores_VA Regional Monthly Report 04-10" xfId="154"/>
    <cellStyle name="Subtotal" xfId="155"/>
    <cellStyle name="Subtotal 2" xfId="156"/>
    <cellStyle name="Subtotal 3" xfId="157"/>
    <cellStyle name="Subtotal_VA Regional Monthly Report 04-10" xfId="158"/>
    <cellStyle name="Title 2" xfId="159"/>
    <cellStyle name="Total" xfId="160" builtinId="25" customBuiltin="1"/>
    <cellStyle name="Total 2" xfId="161"/>
    <cellStyle name="Warning Text 2" xfId="162"/>
  </cellStyles>
  <dxfs count="0"/>
  <tableStyles count="0" defaultTableStyle="TableStyleMedium9" defaultPivotStyle="PivotStyleLight16"/>
  <colors>
    <mruColors>
      <color rgb="FFFFFFCC"/>
      <color rgb="FFFFFF99"/>
      <color rgb="FFFF0000"/>
      <color rgb="FF00FFFF"/>
      <color rgb="FF99CCFF"/>
      <color rgb="FF66FF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erox/Local%20Settings/Temporary%20Internet%20Files/OLKA3/TEMP/PSO/add%20to%20mar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erox/Local%20Settings/Temporary%20Internet%20Files/OLKA3/Documents%20and%20Settings/USN02659/My%20Documents/ActiveDataNew/VNU/Project%20Log/Planning%20Workshop%20data/Approval%20List%20-%20TCO%20+%20Future%20State%20ma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Billing2002\GooseCreekISD\Goose%20Creek%20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msxcam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erox/Local%20Settings/Temporary%20Internet%20Files/OLKA3/Documents%20and%20Settings/USN02659/My%20Documents/ActiveDataNew/VNU/Project%20Log/Projects/Medco/Financial/Medco_EV_06%2009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erox/Local%20Settings/Temporary%20Internet%20Files/OLKA3/DOCUME~1/OCONNO~1/LOCALS~1/Temp/notesE1EF34/Project%20Files/VNU/VNU%20PCA%20Data%20Distiller%200814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MBilling2001\FMC%20corp\FMC%20CORP\FMC%20May01%20Bill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erox/Local%20Settings/Temporary%20Internet%20Files/OLKA3/Robin%20Gerber%20Data/Projects/Medco/Medco%20Project%20L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xerox.com/Documents%20and%20Settings/xerox/Local%20Settings/Temporary%20Internet%20Files/OLK45/WINNT/Profiles/Administrator.000.000/Temporary%20Internet%20Files/Content.IE5/GWWFHBOP/kgwdmthy129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erox/Local%20Settings/Temporary%20Internet%20Files/OLKA3/XEROX%20GLOBAL%20SERVICES/RAY/Pres%20Reports/BCE%20Toro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et up in MARS for 2001-PSO"/>
      <sheetName val="LC Non-Covered"/>
      <sheetName val="LC COVERED (318)"/>
      <sheetName val="NAAO"/>
      <sheetName val="Curr NAM"/>
      <sheetName val="Revenu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O+FS Approval List"/>
      <sheetName val="Translation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s"/>
      <sheetName val="Sheet1"/>
      <sheetName val="XCAMS Interface"/>
      <sheetName val="Audit"/>
      <sheetName val="Billing Summary Schools"/>
      <sheetName val="Billing Summary Service"/>
      <sheetName val="Billing Summary Supplies"/>
      <sheetName val="Master"/>
      <sheetName val="Volume"/>
      <sheetName val="Reconcilation"/>
      <sheetName val="Supply"/>
      <sheetName val="Overtime"/>
      <sheetName val="MockInvoice Schools"/>
      <sheetName val="MockInvoice Services"/>
      <sheetName val="MockInvoice Supplies"/>
      <sheetName val="CSC Checklist"/>
    </sheetNames>
    <sheetDataSet>
      <sheetData sheetId="0" refreshError="1"/>
      <sheetData sheetId="1"/>
      <sheetData sheetId="2" refreshError="1">
        <row r="4">
          <cell r="C4" t="str">
            <v>x:\kimberly\goose creek\goose creek.mdb</v>
          </cell>
        </row>
        <row r="5">
          <cell r="C5" t="str">
            <v>911259</v>
          </cell>
        </row>
        <row r="9">
          <cell r="C9" t="str">
            <v xml:space="preserve">goose </v>
          </cell>
        </row>
        <row r="10">
          <cell r="C10">
            <v>1</v>
          </cell>
        </row>
        <row r="37">
          <cell r="A37">
            <v>911259</v>
          </cell>
          <cell r="B37" t="str">
            <v>X226</v>
          </cell>
          <cell r="C37">
            <v>665080818</v>
          </cell>
          <cell r="D37" t="str">
            <v>GOOSE CREEK ISD</v>
          </cell>
          <cell r="G37" t="str">
            <v>Headquarters Operation</v>
          </cell>
          <cell r="H37" t="str">
            <v xml:space="preserve"> </v>
          </cell>
          <cell r="I37" t="str">
            <v>BILL RUBINSKY</v>
          </cell>
          <cell r="J37" t="str">
            <v>JAMES BROWN</v>
          </cell>
          <cell r="L37" t="str">
            <v>1415 MARKET</v>
          </cell>
          <cell r="M37" t="str">
            <v xml:space="preserve"> </v>
          </cell>
          <cell r="N37" t="str">
            <v>BAYTOWN</v>
          </cell>
          <cell r="O37" t="str">
            <v>TX</v>
          </cell>
          <cell r="P37" t="str">
            <v xml:space="preserve">77520    </v>
          </cell>
        </row>
      </sheetData>
      <sheetData sheetId="3"/>
      <sheetData sheetId="4" refreshError="1">
        <row r="22">
          <cell r="H22">
            <v>61049</v>
          </cell>
        </row>
        <row r="29">
          <cell r="H29">
            <v>0</v>
          </cell>
        </row>
        <row r="37">
          <cell r="H37">
            <v>0</v>
          </cell>
        </row>
        <row r="41">
          <cell r="H41">
            <v>0</v>
          </cell>
        </row>
        <row r="46">
          <cell r="H46">
            <v>0</v>
          </cell>
        </row>
        <row r="51">
          <cell r="H51">
            <v>0</v>
          </cell>
        </row>
        <row r="56">
          <cell r="H56">
            <v>0</v>
          </cell>
        </row>
        <row r="61">
          <cell r="H61">
            <v>0</v>
          </cell>
        </row>
        <row r="69">
          <cell r="H69">
            <v>0</v>
          </cell>
        </row>
        <row r="76">
          <cell r="H76">
            <v>0</v>
          </cell>
        </row>
      </sheetData>
      <sheetData sheetId="5"/>
      <sheetData sheetId="6"/>
      <sheetData sheetId="7"/>
      <sheetData sheetId="8" refreshError="1">
        <row r="6">
          <cell r="J6">
            <v>3885579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s"/>
      <sheetName val="Sheet1"/>
      <sheetName val="XCAMS Interface"/>
      <sheetName val="Audit"/>
      <sheetName val="Billing Summary"/>
      <sheetName val="Master"/>
      <sheetName val="Volume"/>
      <sheetName val="Supply"/>
      <sheetName val="Paper"/>
      <sheetName val="DMS PO Log"/>
      <sheetName val="Overtime"/>
      <sheetName val="MockInvoice"/>
      <sheetName val="Checklist"/>
    </sheetNames>
    <sheetDataSet>
      <sheetData sheetId="0" refreshError="1"/>
      <sheetData sheetId="1"/>
      <sheetData sheetId="2">
        <row r="11">
          <cell r="C11">
            <v>37377</v>
          </cell>
        </row>
        <row r="37">
          <cell r="K37" t="str">
            <v>MEMORIAL HERMANN BAPTIST HOSPITAL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Up"/>
      <sheetName val="Due Diligence"/>
      <sheetName val="Optimization"/>
      <sheetName val="Governance"/>
      <sheetName val="Expenses"/>
      <sheetName val="Budget"/>
      <sheetName val="Ref Tabl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prise Demographics"/>
      <sheetName val="Master Matrix"/>
      <sheetName val="Baseline Data by Category"/>
      <sheetName val="Client Lease Rental"/>
      <sheetName val="Sample Entry &amp; Analysis Form"/>
      <sheetName val="Enterprise Extrapolation"/>
      <sheetName val="Enterprise Analysis Rollup"/>
      <sheetName val="Vol CPP  Compare Matrix to Ind"/>
      <sheetName val="Internal Charts&amp;Graphs"/>
      <sheetName val="DEVICE MIX DATA"/>
      <sheetName val="Volume Metrics w Avg Vol by Ind"/>
      <sheetName val="CPP Metrics by Ind"/>
      <sheetName val="Industry Median Volume"/>
      <sheetName val="Equipment Pricing Index"/>
      <sheetName val="Consumable Pricing Index"/>
      <sheetName val="Lookups"/>
      <sheetName val="Versions"/>
      <sheetName val="Info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G3" t="str">
            <v>Office</v>
          </cell>
        </row>
      </sheetData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s"/>
      <sheetName val="Sheet1"/>
      <sheetName val="XCAMS Interface"/>
      <sheetName val="Audit"/>
      <sheetName val="Billing Summary"/>
      <sheetName val="Master"/>
      <sheetName val="Meters"/>
      <sheetName val="Volume"/>
      <sheetName val="Supply"/>
      <sheetName val="Paper"/>
      <sheetName val="DMS PO Log"/>
      <sheetName val="Overtime"/>
      <sheetName val="MockInvoice"/>
      <sheetName val="Checklist"/>
      <sheetName val="XCAMSInterfac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of Contents"/>
      <sheetName val="Medco Engagement Team"/>
      <sheetName val="Project Profile"/>
      <sheetName val="XGS Directory"/>
      <sheetName val="Issues"/>
      <sheetName val="Key Decisions"/>
      <sheetName val="PCR"/>
      <sheetName val="Risk Map"/>
      <sheetName val="Invoices"/>
      <sheetName val="Purchase Orders"/>
      <sheetName val="Lessons Learned"/>
      <sheetName val="Ref Tables"/>
      <sheetName val="Medco Directory"/>
      <sheetName val="Internal Actions"/>
      <sheetName val="Priority Summary"/>
      <sheetName val="Parking Lot"/>
      <sheetName val="Sheet2"/>
      <sheetName val="Risks"/>
      <sheetName val="Mee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view"/>
      <sheetName val="CopyCenter"/>
      <sheetName val="Conven Vo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- Summary"/>
      <sheetName val="Report - Loc IDs"/>
      <sheetName val="Report - by Areas"/>
      <sheetName val="Report - Cost"/>
      <sheetName val="Report-Model"/>
      <sheetName val="Report - Printer"/>
      <sheetName val="Report - Copier"/>
      <sheetName val="Report - Fax"/>
      <sheetName val="Report - MFD"/>
      <sheetName val="Report - All-in-1"/>
      <sheetName val="Report-Transition"/>
      <sheetName val="Report-Simulation"/>
      <sheetName val="State_byAll_in1"/>
      <sheetName val="State_byCopier"/>
      <sheetName val="State_byFax"/>
      <sheetName val="State_byMake"/>
      <sheetName val="State_byMFD"/>
      <sheetName val="State_byModel"/>
      <sheetName val="State_byOther"/>
      <sheetName val="State_byPrinter"/>
      <sheetName val="State_byScanner"/>
      <sheetName val="State_byType"/>
      <sheetName val="State_byTypeO"/>
      <sheetName val="State_Class_Util"/>
      <sheetName val="State_Eq_Cost"/>
      <sheetName val="State_Eq_Stats"/>
      <sheetName val="State_Eq_Util"/>
      <sheetName val="State_InvAge"/>
      <sheetName val="Account_Profile"/>
      <sheetName val="Reporting_ID"/>
      <sheetName val="State_RptLocID"/>
      <sheetName val="Reporting_Area_ID"/>
      <sheetName val="State_RptAreaID"/>
      <sheetName val="State_DevTyp"/>
      <sheetName val="State_4cast"/>
      <sheetName val="Simulation_Vol"/>
      <sheetName val="Simulation_Cost"/>
      <sheetName val="Translation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39"/>
  <sheetViews>
    <sheetView tabSelected="1" view="pageBreakPreview" zoomScaleNormal="100" zoomScaleSheetLayoutView="100" workbookViewId="0">
      <pane ySplit="3" topLeftCell="A217" activePane="bottomLeft" state="frozen"/>
      <selection pane="bottomLeft" activeCell="H236" sqref="H236"/>
    </sheetView>
  </sheetViews>
  <sheetFormatPr defaultRowHeight="13.2"/>
  <cols>
    <col min="1" max="1" width="4.109375" style="27" bestFit="1" customWidth="1"/>
    <col min="2" max="2" width="11.21875" style="27" bestFit="1" customWidth="1"/>
    <col min="3" max="3" width="9.33203125" style="27" customWidth="1"/>
    <col min="4" max="4" width="10.33203125" style="27" bestFit="1" customWidth="1"/>
    <col min="5" max="15" width="10.77734375" style="27" bestFit="1" customWidth="1"/>
    <col min="16" max="16" width="9.77734375" style="28" bestFit="1" customWidth="1"/>
  </cols>
  <sheetData>
    <row r="1" spans="1:16" s="10" customFormat="1" ht="18" thickBot="1">
      <c r="A1" s="69" t="s">
        <v>265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10" customFormat="1">
      <c r="A2" s="27"/>
      <c r="B2" s="27"/>
      <c r="C2" s="27"/>
      <c r="D2" s="27"/>
      <c r="E2" s="63" t="s">
        <v>268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28"/>
    </row>
    <row r="3" spans="1:16" s="31" customFormat="1" ht="39.6">
      <c r="A3" s="29" t="s">
        <v>263</v>
      </c>
      <c r="B3" s="29" t="s">
        <v>6</v>
      </c>
      <c r="C3" s="29" t="s">
        <v>7</v>
      </c>
      <c r="D3" s="32" t="s">
        <v>63</v>
      </c>
      <c r="E3" s="34">
        <v>43101</v>
      </c>
      <c r="F3" s="30">
        <v>43132</v>
      </c>
      <c r="G3" s="30">
        <v>43160</v>
      </c>
      <c r="H3" s="30">
        <v>43191</v>
      </c>
      <c r="I3" s="30">
        <v>43221</v>
      </c>
      <c r="J3" s="30">
        <v>43252</v>
      </c>
      <c r="K3" s="30">
        <v>43282</v>
      </c>
      <c r="L3" s="30">
        <v>43313</v>
      </c>
      <c r="M3" s="30">
        <v>43344</v>
      </c>
      <c r="N3" s="30">
        <v>43374</v>
      </c>
      <c r="O3" s="35">
        <v>43405</v>
      </c>
      <c r="P3" s="38" t="s">
        <v>266</v>
      </c>
    </row>
    <row r="4" spans="1:16" s="10" customFormat="1">
      <c r="A4" s="26">
        <v>1</v>
      </c>
      <c r="B4" s="26" t="s">
        <v>4</v>
      </c>
      <c r="C4" s="26" t="s">
        <v>95</v>
      </c>
      <c r="D4" s="33" t="s">
        <v>264</v>
      </c>
      <c r="E4" s="36">
        <v>925</v>
      </c>
      <c r="F4" s="25">
        <v>1012</v>
      </c>
      <c r="G4" s="25">
        <v>1007</v>
      </c>
      <c r="H4" s="25">
        <v>578</v>
      </c>
      <c r="I4" s="25">
        <v>711</v>
      </c>
      <c r="J4" s="25">
        <v>311</v>
      </c>
      <c r="K4" s="25">
        <v>303</v>
      </c>
      <c r="L4" s="25">
        <v>586</v>
      </c>
      <c r="M4" s="25">
        <v>628</v>
      </c>
      <c r="N4" s="25">
        <v>569</v>
      </c>
      <c r="O4" s="37">
        <v>357</v>
      </c>
      <c r="P4" s="39">
        <f>SUM(E4:O4)</f>
        <v>6987</v>
      </c>
    </row>
    <row r="5" spans="1:16">
      <c r="A5" s="26">
        <v>2</v>
      </c>
      <c r="B5" s="26" t="s">
        <v>3</v>
      </c>
      <c r="C5" s="26" t="s">
        <v>95</v>
      </c>
      <c r="D5" s="33" t="s">
        <v>264</v>
      </c>
      <c r="E5" s="36">
        <v>2444</v>
      </c>
      <c r="F5" s="25">
        <v>799</v>
      </c>
      <c r="G5" s="25">
        <v>381</v>
      </c>
      <c r="H5" s="25">
        <v>756</v>
      </c>
      <c r="I5" s="25">
        <v>1026</v>
      </c>
      <c r="J5" s="25">
        <v>575</v>
      </c>
      <c r="K5" s="25">
        <v>435</v>
      </c>
      <c r="L5" s="25">
        <v>1141</v>
      </c>
      <c r="M5" s="25">
        <v>474</v>
      </c>
      <c r="N5" s="25">
        <v>425</v>
      </c>
      <c r="O5" s="37">
        <v>1041</v>
      </c>
      <c r="P5" s="39">
        <f t="shared" ref="P5:P68" si="0">SUM(E5:O5)</f>
        <v>9497</v>
      </c>
    </row>
    <row r="6" spans="1:16">
      <c r="A6" s="26">
        <v>3</v>
      </c>
      <c r="B6" s="26" t="s">
        <v>3</v>
      </c>
      <c r="C6" s="26" t="s">
        <v>95</v>
      </c>
      <c r="D6" s="33" t="s">
        <v>264</v>
      </c>
      <c r="E6" s="36">
        <v>1512</v>
      </c>
      <c r="F6" s="25">
        <v>1261</v>
      </c>
      <c r="G6" s="25">
        <v>1572</v>
      </c>
      <c r="H6" s="25">
        <v>1694</v>
      </c>
      <c r="I6" s="25">
        <v>1359</v>
      </c>
      <c r="J6" s="25">
        <v>1276</v>
      </c>
      <c r="K6" s="25">
        <v>1474</v>
      </c>
      <c r="L6" s="25">
        <v>2003</v>
      </c>
      <c r="M6" s="25">
        <v>1404</v>
      </c>
      <c r="N6" s="25">
        <v>1467</v>
      </c>
      <c r="O6" s="37">
        <v>1446</v>
      </c>
      <c r="P6" s="39">
        <f t="shared" si="0"/>
        <v>16468</v>
      </c>
    </row>
    <row r="7" spans="1:16">
      <c r="A7" s="26">
        <v>4</v>
      </c>
      <c r="B7" s="26" t="s">
        <v>3</v>
      </c>
      <c r="C7" s="26" t="s">
        <v>95</v>
      </c>
      <c r="D7" s="33" t="s">
        <v>264</v>
      </c>
      <c r="E7" s="36">
        <v>473</v>
      </c>
      <c r="F7" s="25">
        <v>770</v>
      </c>
      <c r="G7" s="25">
        <v>1248</v>
      </c>
      <c r="H7" s="25">
        <v>566</v>
      </c>
      <c r="I7" s="25">
        <v>953</v>
      </c>
      <c r="J7" s="25">
        <v>898</v>
      </c>
      <c r="K7" s="25">
        <v>299</v>
      </c>
      <c r="L7" s="25">
        <v>285</v>
      </c>
      <c r="M7" s="25">
        <v>545</v>
      </c>
      <c r="N7" s="25">
        <v>904</v>
      </c>
      <c r="O7" s="37">
        <v>505</v>
      </c>
      <c r="P7" s="39">
        <f t="shared" si="0"/>
        <v>7446</v>
      </c>
    </row>
    <row r="8" spans="1:16">
      <c r="A8" s="26">
        <v>5</v>
      </c>
      <c r="B8" s="26" t="s">
        <v>3</v>
      </c>
      <c r="C8" s="26" t="s">
        <v>95</v>
      </c>
      <c r="D8" s="33" t="s">
        <v>264</v>
      </c>
      <c r="E8" s="36">
        <v>1713</v>
      </c>
      <c r="F8" s="25">
        <v>1866</v>
      </c>
      <c r="G8" s="25">
        <v>1532</v>
      </c>
      <c r="H8" s="25">
        <v>1222</v>
      </c>
      <c r="I8" s="25">
        <v>974</v>
      </c>
      <c r="J8" s="25">
        <v>893</v>
      </c>
      <c r="K8" s="25">
        <v>1170</v>
      </c>
      <c r="L8" s="25">
        <v>1566</v>
      </c>
      <c r="M8" s="25">
        <v>1636</v>
      </c>
      <c r="N8" s="25">
        <v>1771</v>
      </c>
      <c r="O8" s="37">
        <v>1408</v>
      </c>
      <c r="P8" s="39">
        <f t="shared" si="0"/>
        <v>15751</v>
      </c>
    </row>
    <row r="9" spans="1:16">
      <c r="A9" s="26">
        <v>6</v>
      </c>
      <c r="B9" s="26" t="s">
        <v>3</v>
      </c>
      <c r="C9" s="26" t="s">
        <v>95</v>
      </c>
      <c r="D9" s="33" t="s">
        <v>264</v>
      </c>
      <c r="E9" s="36">
        <v>0</v>
      </c>
      <c r="F9" s="25">
        <v>56</v>
      </c>
      <c r="G9" s="25">
        <v>39</v>
      </c>
      <c r="H9" s="25">
        <v>30</v>
      </c>
      <c r="I9" s="25">
        <v>51</v>
      </c>
      <c r="J9" s="25">
        <v>2529</v>
      </c>
      <c r="K9" s="25">
        <v>873</v>
      </c>
      <c r="L9" s="25">
        <v>11</v>
      </c>
      <c r="M9" s="25">
        <v>72</v>
      </c>
      <c r="N9" s="25">
        <v>24</v>
      </c>
      <c r="O9" s="37">
        <v>23</v>
      </c>
      <c r="P9" s="39">
        <f t="shared" si="0"/>
        <v>3708</v>
      </c>
    </row>
    <row r="10" spans="1:16">
      <c r="A10" s="26">
        <v>7</v>
      </c>
      <c r="B10" s="26" t="s">
        <v>3</v>
      </c>
      <c r="C10" s="26" t="s">
        <v>95</v>
      </c>
      <c r="D10" s="33" t="s">
        <v>264</v>
      </c>
      <c r="E10" s="36">
        <v>49</v>
      </c>
      <c r="F10" s="25">
        <v>6</v>
      </c>
      <c r="G10" s="25">
        <v>52</v>
      </c>
      <c r="H10" s="25">
        <v>26</v>
      </c>
      <c r="I10" s="25">
        <v>27</v>
      </c>
      <c r="J10" s="25">
        <v>26</v>
      </c>
      <c r="K10" s="25">
        <v>4</v>
      </c>
      <c r="L10" s="25">
        <v>0</v>
      </c>
      <c r="M10" s="25">
        <v>0</v>
      </c>
      <c r="N10" s="25">
        <v>0</v>
      </c>
      <c r="O10" s="37">
        <v>3</v>
      </c>
      <c r="P10" s="39">
        <f t="shared" si="0"/>
        <v>193</v>
      </c>
    </row>
    <row r="11" spans="1:16">
      <c r="A11" s="26">
        <v>8</v>
      </c>
      <c r="B11" s="26" t="s">
        <v>117</v>
      </c>
      <c r="C11" s="26" t="s">
        <v>95</v>
      </c>
      <c r="D11" s="33" t="s">
        <v>264</v>
      </c>
      <c r="E11" s="36">
        <v>1685</v>
      </c>
      <c r="F11" s="25">
        <v>1001</v>
      </c>
      <c r="G11" s="25">
        <v>8</v>
      </c>
      <c r="H11" s="25">
        <v>963</v>
      </c>
      <c r="I11" s="25">
        <v>1713</v>
      </c>
      <c r="J11" s="25">
        <v>1051</v>
      </c>
      <c r="K11" s="25">
        <v>137</v>
      </c>
      <c r="L11" s="25">
        <v>1111</v>
      </c>
      <c r="M11" s="25">
        <v>865</v>
      </c>
      <c r="N11" s="25">
        <v>1870</v>
      </c>
      <c r="O11" s="37">
        <v>1245</v>
      </c>
      <c r="P11" s="39">
        <f t="shared" si="0"/>
        <v>11649</v>
      </c>
    </row>
    <row r="12" spans="1:16">
      <c r="A12" s="26">
        <v>9</v>
      </c>
      <c r="B12" s="26" t="s">
        <v>192</v>
      </c>
      <c r="C12" s="26" t="s">
        <v>95</v>
      </c>
      <c r="D12" s="33" t="s">
        <v>264</v>
      </c>
      <c r="E12" s="36">
        <v>3731</v>
      </c>
      <c r="F12" s="25">
        <v>6208</v>
      </c>
      <c r="G12" s="25">
        <v>11412</v>
      </c>
      <c r="H12" s="25">
        <v>10493</v>
      </c>
      <c r="I12" s="25">
        <v>8005</v>
      </c>
      <c r="J12" s="25">
        <v>8948</v>
      </c>
      <c r="K12" s="25">
        <v>8882</v>
      </c>
      <c r="L12" s="25">
        <v>8800</v>
      </c>
      <c r="M12" s="25">
        <v>8150</v>
      </c>
      <c r="N12" s="25">
        <v>9544</v>
      </c>
      <c r="O12" s="37">
        <v>7794</v>
      </c>
      <c r="P12" s="39">
        <f t="shared" si="0"/>
        <v>91967</v>
      </c>
    </row>
    <row r="13" spans="1:16">
      <c r="A13" s="26">
        <v>10</v>
      </c>
      <c r="B13" s="26" t="s">
        <v>117</v>
      </c>
      <c r="C13" s="26" t="s">
        <v>95</v>
      </c>
      <c r="D13" s="33" t="s">
        <v>264</v>
      </c>
      <c r="E13" s="36">
        <v>10265</v>
      </c>
      <c r="F13" s="25">
        <v>7691</v>
      </c>
      <c r="G13" s="25">
        <v>10824</v>
      </c>
      <c r="H13" s="25">
        <v>16568</v>
      </c>
      <c r="I13" s="25">
        <v>12253</v>
      </c>
      <c r="J13" s="25">
        <v>12985</v>
      </c>
      <c r="K13" s="25">
        <v>7563</v>
      </c>
      <c r="L13" s="25">
        <v>17571</v>
      </c>
      <c r="M13" s="25">
        <v>16134</v>
      </c>
      <c r="N13" s="25">
        <v>13325</v>
      </c>
      <c r="O13" s="37">
        <v>6860</v>
      </c>
      <c r="P13" s="39">
        <f t="shared" si="0"/>
        <v>132039</v>
      </c>
    </row>
    <row r="14" spans="1:16">
      <c r="A14" s="26">
        <v>11</v>
      </c>
      <c r="B14" s="26" t="s">
        <v>117</v>
      </c>
      <c r="C14" s="26" t="s">
        <v>95</v>
      </c>
      <c r="D14" s="33" t="s">
        <v>264</v>
      </c>
      <c r="E14" s="36">
        <v>4814</v>
      </c>
      <c r="F14" s="25">
        <v>4587</v>
      </c>
      <c r="G14" s="25">
        <v>1681</v>
      </c>
      <c r="H14" s="25">
        <v>3985</v>
      </c>
      <c r="I14" s="25">
        <v>3501</v>
      </c>
      <c r="J14" s="25">
        <v>3135</v>
      </c>
      <c r="K14" s="25">
        <v>1764</v>
      </c>
      <c r="L14" s="25">
        <v>2646</v>
      </c>
      <c r="M14" s="25">
        <v>1941</v>
      </c>
      <c r="N14" s="25">
        <v>2060</v>
      </c>
      <c r="O14" s="37">
        <v>1181</v>
      </c>
      <c r="P14" s="39">
        <f t="shared" si="0"/>
        <v>31295</v>
      </c>
    </row>
    <row r="15" spans="1:16">
      <c r="A15" s="26">
        <v>12</v>
      </c>
      <c r="B15" s="26" t="s">
        <v>205</v>
      </c>
      <c r="C15" s="26" t="s">
        <v>95</v>
      </c>
      <c r="D15" s="33" t="s">
        <v>264</v>
      </c>
      <c r="E15" s="36">
        <v>14290</v>
      </c>
      <c r="F15" s="25">
        <v>9811</v>
      </c>
      <c r="G15" s="25">
        <v>9676</v>
      </c>
      <c r="H15" s="25">
        <v>12603</v>
      </c>
      <c r="I15" s="25">
        <v>10132</v>
      </c>
      <c r="J15" s="25">
        <v>13571</v>
      </c>
      <c r="K15" s="25">
        <v>15466</v>
      </c>
      <c r="L15" s="25">
        <v>14449</v>
      </c>
      <c r="M15" s="25">
        <v>14232</v>
      </c>
      <c r="N15" s="25">
        <v>11228</v>
      </c>
      <c r="O15" s="37">
        <v>12914</v>
      </c>
      <c r="P15" s="39">
        <f t="shared" si="0"/>
        <v>138372</v>
      </c>
    </row>
    <row r="16" spans="1:16">
      <c r="A16" s="26">
        <v>13</v>
      </c>
      <c r="B16" s="26" t="s">
        <v>117</v>
      </c>
      <c r="C16" s="26" t="s">
        <v>95</v>
      </c>
      <c r="D16" s="33" t="s">
        <v>264</v>
      </c>
      <c r="E16" s="36">
        <v>294</v>
      </c>
      <c r="F16" s="25">
        <v>616</v>
      </c>
      <c r="G16" s="25">
        <v>865</v>
      </c>
      <c r="H16" s="25">
        <v>859</v>
      </c>
      <c r="I16" s="25">
        <v>478</v>
      </c>
      <c r="J16" s="25">
        <v>441</v>
      </c>
      <c r="K16" s="25">
        <v>281</v>
      </c>
      <c r="L16" s="25">
        <v>421</v>
      </c>
      <c r="M16" s="25">
        <v>293</v>
      </c>
      <c r="N16" s="25">
        <v>203</v>
      </c>
      <c r="O16" s="37">
        <v>671</v>
      </c>
      <c r="P16" s="39">
        <f t="shared" si="0"/>
        <v>5422</v>
      </c>
    </row>
    <row r="17" spans="1:16">
      <c r="A17" s="43">
        <v>14</v>
      </c>
      <c r="B17" s="43" t="s">
        <v>195</v>
      </c>
      <c r="C17" s="43" t="s">
        <v>95</v>
      </c>
      <c r="D17" s="44" t="s">
        <v>2</v>
      </c>
      <c r="E17" s="45">
        <v>386</v>
      </c>
      <c r="F17" s="46">
        <v>541</v>
      </c>
      <c r="G17" s="46">
        <v>478</v>
      </c>
      <c r="H17" s="46">
        <v>405</v>
      </c>
      <c r="I17" s="46">
        <v>575</v>
      </c>
      <c r="J17" s="46">
        <v>1031</v>
      </c>
      <c r="K17" s="46">
        <v>548</v>
      </c>
      <c r="L17" s="46">
        <v>843</v>
      </c>
      <c r="M17" s="46">
        <v>644</v>
      </c>
      <c r="N17" s="46">
        <v>676</v>
      </c>
      <c r="O17" s="47">
        <v>568</v>
      </c>
      <c r="P17" s="48">
        <f t="shared" si="0"/>
        <v>6695</v>
      </c>
    </row>
    <row r="18" spans="1:16">
      <c r="A18" s="26">
        <v>15</v>
      </c>
      <c r="B18" s="26" t="s">
        <v>195</v>
      </c>
      <c r="C18" s="26" t="s">
        <v>95</v>
      </c>
      <c r="D18" s="33" t="s">
        <v>264</v>
      </c>
      <c r="E18" s="36">
        <v>141</v>
      </c>
      <c r="F18" s="25">
        <v>204</v>
      </c>
      <c r="G18" s="25">
        <v>410</v>
      </c>
      <c r="H18" s="25">
        <v>259</v>
      </c>
      <c r="I18" s="25">
        <v>369</v>
      </c>
      <c r="J18" s="25">
        <v>145</v>
      </c>
      <c r="K18" s="25">
        <v>226</v>
      </c>
      <c r="L18" s="25">
        <v>189</v>
      </c>
      <c r="M18" s="25">
        <v>405</v>
      </c>
      <c r="N18" s="25">
        <v>267</v>
      </c>
      <c r="O18" s="37">
        <v>274</v>
      </c>
      <c r="P18" s="39">
        <f t="shared" si="0"/>
        <v>2889</v>
      </c>
    </row>
    <row r="19" spans="1:16">
      <c r="A19" s="43">
        <v>16</v>
      </c>
      <c r="B19" s="43" t="s">
        <v>195</v>
      </c>
      <c r="C19" s="43" t="s">
        <v>95</v>
      </c>
      <c r="D19" s="44" t="s">
        <v>2</v>
      </c>
      <c r="E19" s="45">
        <v>614</v>
      </c>
      <c r="F19" s="46">
        <v>409</v>
      </c>
      <c r="G19" s="46">
        <v>578</v>
      </c>
      <c r="H19" s="46">
        <v>711</v>
      </c>
      <c r="I19" s="46">
        <v>963</v>
      </c>
      <c r="J19" s="46">
        <v>413</v>
      </c>
      <c r="K19" s="46">
        <v>707</v>
      </c>
      <c r="L19" s="46">
        <v>810</v>
      </c>
      <c r="M19" s="46">
        <v>942</v>
      </c>
      <c r="N19" s="46">
        <v>921</v>
      </c>
      <c r="O19" s="47">
        <v>514</v>
      </c>
      <c r="P19" s="48">
        <f t="shared" si="0"/>
        <v>7582</v>
      </c>
    </row>
    <row r="20" spans="1:16">
      <c r="A20" s="26">
        <v>17</v>
      </c>
      <c r="B20" s="26" t="s">
        <v>112</v>
      </c>
      <c r="C20" s="26" t="s">
        <v>95</v>
      </c>
      <c r="D20" s="33" t="s">
        <v>264</v>
      </c>
      <c r="E20" s="36">
        <v>197</v>
      </c>
      <c r="F20" s="25">
        <v>106</v>
      </c>
      <c r="G20" s="25">
        <v>168</v>
      </c>
      <c r="H20" s="25">
        <v>222</v>
      </c>
      <c r="I20" s="25">
        <v>83</v>
      </c>
      <c r="J20" s="25">
        <v>22</v>
      </c>
      <c r="K20" s="25">
        <v>76</v>
      </c>
      <c r="L20" s="25">
        <v>83</v>
      </c>
      <c r="M20" s="25">
        <v>108</v>
      </c>
      <c r="N20" s="25">
        <v>187</v>
      </c>
      <c r="O20" s="37">
        <v>35</v>
      </c>
      <c r="P20" s="39">
        <f t="shared" si="0"/>
        <v>1287</v>
      </c>
    </row>
    <row r="21" spans="1:16">
      <c r="A21" s="43">
        <v>18</v>
      </c>
      <c r="B21" s="43" t="s">
        <v>112</v>
      </c>
      <c r="C21" s="43" t="s">
        <v>95</v>
      </c>
      <c r="D21" s="44" t="s">
        <v>2</v>
      </c>
      <c r="E21" s="45">
        <v>1268</v>
      </c>
      <c r="F21" s="46">
        <v>869</v>
      </c>
      <c r="G21" s="46">
        <v>565</v>
      </c>
      <c r="H21" s="46">
        <v>1047</v>
      </c>
      <c r="I21" s="46">
        <v>484</v>
      </c>
      <c r="J21" s="46">
        <v>185</v>
      </c>
      <c r="K21" s="46">
        <v>499</v>
      </c>
      <c r="L21" s="46">
        <v>467</v>
      </c>
      <c r="M21" s="46">
        <v>1080</v>
      </c>
      <c r="N21" s="46">
        <v>312</v>
      </c>
      <c r="O21" s="47">
        <v>199</v>
      </c>
      <c r="P21" s="48">
        <f t="shared" si="0"/>
        <v>6975</v>
      </c>
    </row>
    <row r="22" spans="1:16">
      <c r="A22" s="26">
        <v>19</v>
      </c>
      <c r="B22" s="26" t="s">
        <v>112</v>
      </c>
      <c r="C22" s="26" t="s">
        <v>95</v>
      </c>
      <c r="D22" s="33" t="s">
        <v>264</v>
      </c>
      <c r="E22" s="36">
        <v>1697</v>
      </c>
      <c r="F22" s="25">
        <v>1664</v>
      </c>
      <c r="G22" s="25">
        <v>3091</v>
      </c>
      <c r="H22" s="25">
        <v>2922</v>
      </c>
      <c r="I22" s="25">
        <v>1600</v>
      </c>
      <c r="J22" s="25">
        <v>2776</v>
      </c>
      <c r="K22" s="25">
        <v>2672</v>
      </c>
      <c r="L22" s="25">
        <v>2155</v>
      </c>
      <c r="M22" s="25">
        <v>2584</v>
      </c>
      <c r="N22" s="25">
        <v>2100</v>
      </c>
      <c r="O22" s="37">
        <v>1555</v>
      </c>
      <c r="P22" s="39">
        <f t="shared" si="0"/>
        <v>24816</v>
      </c>
    </row>
    <row r="23" spans="1:16">
      <c r="A23" s="43">
        <v>20</v>
      </c>
      <c r="B23" s="43" t="s">
        <v>112</v>
      </c>
      <c r="C23" s="43" t="s">
        <v>95</v>
      </c>
      <c r="D23" s="44" t="s">
        <v>2</v>
      </c>
      <c r="E23" s="45">
        <v>3202</v>
      </c>
      <c r="F23" s="46">
        <v>1883</v>
      </c>
      <c r="G23" s="46">
        <v>1199</v>
      </c>
      <c r="H23" s="46">
        <v>1391</v>
      </c>
      <c r="I23" s="46">
        <v>1280</v>
      </c>
      <c r="J23" s="46">
        <v>1486</v>
      </c>
      <c r="K23" s="46">
        <v>1764</v>
      </c>
      <c r="L23" s="46">
        <v>1166</v>
      </c>
      <c r="M23" s="46">
        <v>1506</v>
      </c>
      <c r="N23" s="46">
        <v>1237</v>
      </c>
      <c r="O23" s="47">
        <v>2230</v>
      </c>
      <c r="P23" s="48">
        <f t="shared" si="0"/>
        <v>18344</v>
      </c>
    </row>
    <row r="24" spans="1:16">
      <c r="A24" s="26">
        <v>21</v>
      </c>
      <c r="B24" s="26" t="s">
        <v>112</v>
      </c>
      <c r="C24" s="26" t="s">
        <v>95</v>
      </c>
      <c r="D24" s="33" t="s">
        <v>264</v>
      </c>
      <c r="E24" s="36">
        <v>2594</v>
      </c>
      <c r="F24" s="25">
        <v>2579</v>
      </c>
      <c r="G24" s="25">
        <v>2382</v>
      </c>
      <c r="H24" s="25">
        <v>2260</v>
      </c>
      <c r="I24" s="25">
        <v>2066</v>
      </c>
      <c r="J24" s="25">
        <v>1386</v>
      </c>
      <c r="K24" s="25">
        <v>2747</v>
      </c>
      <c r="L24" s="25">
        <v>2506</v>
      </c>
      <c r="M24" s="25">
        <v>1606</v>
      </c>
      <c r="N24" s="25">
        <v>1879</v>
      </c>
      <c r="O24" s="37">
        <v>1457</v>
      </c>
      <c r="P24" s="39">
        <f t="shared" si="0"/>
        <v>23462</v>
      </c>
    </row>
    <row r="25" spans="1:16">
      <c r="A25" s="43">
        <v>22</v>
      </c>
      <c r="B25" s="43" t="s">
        <v>112</v>
      </c>
      <c r="C25" s="43" t="s">
        <v>95</v>
      </c>
      <c r="D25" s="44" t="s">
        <v>2</v>
      </c>
      <c r="E25" s="45">
        <v>3444</v>
      </c>
      <c r="F25" s="46">
        <v>2225</v>
      </c>
      <c r="G25" s="46">
        <v>2439</v>
      </c>
      <c r="H25" s="46">
        <v>3018</v>
      </c>
      <c r="I25" s="46">
        <v>3789</v>
      </c>
      <c r="J25" s="46">
        <v>2232</v>
      </c>
      <c r="K25" s="46">
        <v>6410</v>
      </c>
      <c r="L25" s="46">
        <v>3952</v>
      </c>
      <c r="M25" s="46">
        <v>1970</v>
      </c>
      <c r="N25" s="46">
        <v>5060</v>
      </c>
      <c r="O25" s="47">
        <v>2640</v>
      </c>
      <c r="P25" s="48">
        <f t="shared" si="0"/>
        <v>37179</v>
      </c>
    </row>
    <row r="26" spans="1:16">
      <c r="A26" s="26">
        <v>23</v>
      </c>
      <c r="B26" s="26" t="s">
        <v>112</v>
      </c>
      <c r="C26" s="26" t="s">
        <v>95</v>
      </c>
      <c r="D26" s="33" t="s">
        <v>264</v>
      </c>
      <c r="E26" s="36">
        <v>2410</v>
      </c>
      <c r="F26" s="25">
        <v>1500</v>
      </c>
      <c r="G26" s="25">
        <v>2169</v>
      </c>
      <c r="H26" s="25">
        <v>3776</v>
      </c>
      <c r="I26" s="25">
        <v>3229</v>
      </c>
      <c r="J26" s="25">
        <v>2445</v>
      </c>
      <c r="K26" s="25">
        <v>2942</v>
      </c>
      <c r="L26" s="25">
        <v>2556</v>
      </c>
      <c r="M26" s="25">
        <v>2394</v>
      </c>
      <c r="N26" s="25">
        <v>2940</v>
      </c>
      <c r="O26" s="37">
        <v>1969</v>
      </c>
      <c r="P26" s="39">
        <f t="shared" si="0"/>
        <v>28330</v>
      </c>
    </row>
    <row r="27" spans="1:16">
      <c r="A27" s="43">
        <v>24</v>
      </c>
      <c r="B27" s="43" t="s">
        <v>112</v>
      </c>
      <c r="C27" s="43" t="s">
        <v>95</v>
      </c>
      <c r="D27" s="44" t="s">
        <v>2</v>
      </c>
      <c r="E27" s="45">
        <v>6603</v>
      </c>
      <c r="F27" s="46">
        <v>4654</v>
      </c>
      <c r="G27" s="46">
        <v>4413</v>
      </c>
      <c r="H27" s="46">
        <v>6664</v>
      </c>
      <c r="I27" s="46">
        <v>7734</v>
      </c>
      <c r="J27" s="46">
        <v>8352</v>
      </c>
      <c r="K27" s="46">
        <v>8223</v>
      </c>
      <c r="L27" s="46">
        <v>5816</v>
      </c>
      <c r="M27" s="46">
        <v>9267</v>
      </c>
      <c r="N27" s="46">
        <v>6782</v>
      </c>
      <c r="O27" s="47">
        <v>3975</v>
      </c>
      <c r="P27" s="48">
        <f t="shared" si="0"/>
        <v>72483</v>
      </c>
    </row>
    <row r="28" spans="1:16">
      <c r="A28" s="26">
        <v>25</v>
      </c>
      <c r="B28" s="26" t="s">
        <v>112</v>
      </c>
      <c r="C28" s="26" t="s">
        <v>95</v>
      </c>
      <c r="D28" s="33" t="s">
        <v>264</v>
      </c>
      <c r="E28" s="36">
        <v>1506</v>
      </c>
      <c r="F28" s="25">
        <v>555</v>
      </c>
      <c r="G28" s="25">
        <v>1309</v>
      </c>
      <c r="H28" s="25">
        <v>1500</v>
      </c>
      <c r="I28" s="25">
        <v>1432</v>
      </c>
      <c r="J28" s="25">
        <v>746</v>
      </c>
      <c r="K28" s="25">
        <v>952</v>
      </c>
      <c r="L28" s="25">
        <v>1021</v>
      </c>
      <c r="M28" s="25">
        <v>1154</v>
      </c>
      <c r="N28" s="25">
        <v>1987</v>
      </c>
      <c r="O28" s="37">
        <v>1465</v>
      </c>
      <c r="P28" s="39">
        <f t="shared" si="0"/>
        <v>13627</v>
      </c>
    </row>
    <row r="29" spans="1:16">
      <c r="A29" s="43">
        <v>26</v>
      </c>
      <c r="B29" s="43" t="s">
        <v>112</v>
      </c>
      <c r="C29" s="43" t="s">
        <v>95</v>
      </c>
      <c r="D29" s="44" t="s">
        <v>2</v>
      </c>
      <c r="E29" s="45">
        <v>2058</v>
      </c>
      <c r="F29" s="46">
        <v>1012</v>
      </c>
      <c r="G29" s="46">
        <v>1380</v>
      </c>
      <c r="H29" s="46">
        <v>1684</v>
      </c>
      <c r="I29" s="46">
        <v>2438</v>
      </c>
      <c r="J29" s="46">
        <v>1186</v>
      </c>
      <c r="K29" s="46">
        <v>1417</v>
      </c>
      <c r="L29" s="46">
        <v>1672</v>
      </c>
      <c r="M29" s="46">
        <v>1583</v>
      </c>
      <c r="N29" s="46">
        <v>4003</v>
      </c>
      <c r="O29" s="47">
        <v>2220</v>
      </c>
      <c r="P29" s="48">
        <f t="shared" si="0"/>
        <v>20653</v>
      </c>
    </row>
    <row r="30" spans="1:16">
      <c r="A30" s="26">
        <v>27</v>
      </c>
      <c r="B30" s="26" t="s">
        <v>206</v>
      </c>
      <c r="C30" s="26" t="s">
        <v>95</v>
      </c>
      <c r="D30" s="33" t="s">
        <v>264</v>
      </c>
      <c r="E30" s="36">
        <v>1318</v>
      </c>
      <c r="F30" s="25">
        <v>2376</v>
      </c>
      <c r="G30" s="25">
        <v>2098</v>
      </c>
      <c r="H30" s="25">
        <v>1174</v>
      </c>
      <c r="I30" s="25">
        <v>2803</v>
      </c>
      <c r="J30" s="25">
        <v>5223</v>
      </c>
      <c r="K30" s="25">
        <v>1298</v>
      </c>
      <c r="L30" s="25">
        <v>1721</v>
      </c>
      <c r="M30" s="25">
        <v>2446</v>
      </c>
      <c r="N30" s="25">
        <v>2341</v>
      </c>
      <c r="O30" s="37">
        <v>1965</v>
      </c>
      <c r="P30" s="39">
        <f t="shared" si="0"/>
        <v>24763</v>
      </c>
    </row>
    <row r="31" spans="1:16">
      <c r="A31" s="43">
        <v>28</v>
      </c>
      <c r="B31" s="43" t="s">
        <v>206</v>
      </c>
      <c r="C31" s="43" t="s">
        <v>95</v>
      </c>
      <c r="D31" s="44" t="s">
        <v>2</v>
      </c>
      <c r="E31" s="45">
        <v>2403</v>
      </c>
      <c r="F31" s="46">
        <v>4805</v>
      </c>
      <c r="G31" s="46">
        <v>3197</v>
      </c>
      <c r="H31" s="46">
        <v>3568</v>
      </c>
      <c r="I31" s="46">
        <v>2877</v>
      </c>
      <c r="J31" s="46">
        <v>8472</v>
      </c>
      <c r="K31" s="46">
        <v>3429</v>
      </c>
      <c r="L31" s="46">
        <v>15019</v>
      </c>
      <c r="M31" s="46">
        <v>15015</v>
      </c>
      <c r="N31" s="46">
        <v>9490</v>
      </c>
      <c r="O31" s="47">
        <v>5607</v>
      </c>
      <c r="P31" s="48">
        <f t="shared" si="0"/>
        <v>73882</v>
      </c>
    </row>
    <row r="32" spans="1:16">
      <c r="A32" s="26">
        <v>29</v>
      </c>
      <c r="B32" s="26" t="s">
        <v>201</v>
      </c>
      <c r="C32" s="26" t="s">
        <v>95</v>
      </c>
      <c r="D32" s="33" t="s">
        <v>264</v>
      </c>
      <c r="E32" s="36">
        <v>1419</v>
      </c>
      <c r="F32" s="25">
        <v>2781</v>
      </c>
      <c r="G32" s="25">
        <v>1183</v>
      </c>
      <c r="H32" s="25">
        <v>2417</v>
      </c>
      <c r="I32" s="25">
        <v>4102</v>
      </c>
      <c r="J32" s="25">
        <v>2586</v>
      </c>
      <c r="K32" s="25">
        <v>2990</v>
      </c>
      <c r="L32" s="25">
        <v>1276</v>
      </c>
      <c r="M32" s="25">
        <v>1204</v>
      </c>
      <c r="N32" s="25">
        <v>605</v>
      </c>
      <c r="O32" s="37">
        <v>4503</v>
      </c>
      <c r="P32" s="39">
        <f t="shared" si="0"/>
        <v>25066</v>
      </c>
    </row>
    <row r="33" spans="1:16">
      <c r="A33" s="43">
        <v>30</v>
      </c>
      <c r="B33" s="43" t="s">
        <v>201</v>
      </c>
      <c r="C33" s="43" t="s">
        <v>95</v>
      </c>
      <c r="D33" s="44" t="s">
        <v>2</v>
      </c>
      <c r="E33" s="45">
        <v>3582</v>
      </c>
      <c r="F33" s="46">
        <v>3308</v>
      </c>
      <c r="G33" s="46">
        <v>2768</v>
      </c>
      <c r="H33" s="46">
        <v>4688</v>
      </c>
      <c r="I33" s="46">
        <v>4833</v>
      </c>
      <c r="J33" s="46">
        <v>11105</v>
      </c>
      <c r="K33" s="46">
        <v>9057</v>
      </c>
      <c r="L33" s="46">
        <v>5206</v>
      </c>
      <c r="M33" s="46">
        <v>2856</v>
      </c>
      <c r="N33" s="46">
        <v>7713</v>
      </c>
      <c r="O33" s="47">
        <v>4221</v>
      </c>
      <c r="P33" s="48">
        <f t="shared" si="0"/>
        <v>59337</v>
      </c>
    </row>
    <row r="34" spans="1:16">
      <c r="A34" s="26">
        <v>31</v>
      </c>
      <c r="B34" s="26" t="s">
        <v>20</v>
      </c>
      <c r="C34" s="26" t="s">
        <v>95</v>
      </c>
      <c r="D34" s="33" t="s">
        <v>264</v>
      </c>
      <c r="E34" s="36">
        <v>426</v>
      </c>
      <c r="F34" s="25">
        <v>653</v>
      </c>
      <c r="G34" s="25">
        <v>316</v>
      </c>
      <c r="H34" s="25">
        <v>514</v>
      </c>
      <c r="I34" s="25">
        <v>1832</v>
      </c>
      <c r="J34" s="25">
        <v>768</v>
      </c>
      <c r="K34" s="25">
        <v>412</v>
      </c>
      <c r="L34" s="25">
        <v>427</v>
      </c>
      <c r="M34" s="25">
        <v>590</v>
      </c>
      <c r="N34" s="25">
        <v>236</v>
      </c>
      <c r="O34" s="37">
        <v>384</v>
      </c>
      <c r="P34" s="39">
        <f t="shared" si="0"/>
        <v>6558</v>
      </c>
    </row>
    <row r="35" spans="1:16">
      <c r="A35" s="43">
        <v>32</v>
      </c>
      <c r="B35" s="43" t="s">
        <v>20</v>
      </c>
      <c r="C35" s="43" t="s">
        <v>95</v>
      </c>
      <c r="D35" s="44" t="s">
        <v>2</v>
      </c>
      <c r="E35" s="45">
        <v>1272</v>
      </c>
      <c r="F35" s="46">
        <v>1041</v>
      </c>
      <c r="G35" s="46">
        <v>1144</v>
      </c>
      <c r="H35" s="46">
        <v>1265</v>
      </c>
      <c r="I35" s="46">
        <v>1077</v>
      </c>
      <c r="J35" s="46">
        <v>1290</v>
      </c>
      <c r="K35" s="46">
        <v>1165</v>
      </c>
      <c r="L35" s="46">
        <v>778</v>
      </c>
      <c r="M35" s="46">
        <v>1233</v>
      </c>
      <c r="N35" s="46">
        <v>1839</v>
      </c>
      <c r="O35" s="47">
        <v>1638</v>
      </c>
      <c r="P35" s="48">
        <f t="shared" si="0"/>
        <v>13742</v>
      </c>
    </row>
    <row r="36" spans="1:16">
      <c r="A36" s="26">
        <v>33</v>
      </c>
      <c r="B36" s="26" t="s">
        <v>5</v>
      </c>
      <c r="C36" s="26" t="s">
        <v>95</v>
      </c>
      <c r="D36" s="33" t="s">
        <v>264</v>
      </c>
      <c r="E36" s="36">
        <v>19040</v>
      </c>
      <c r="F36" s="25">
        <v>19121</v>
      </c>
      <c r="G36" s="25">
        <v>5422</v>
      </c>
      <c r="H36" s="25">
        <v>8866</v>
      </c>
      <c r="I36" s="25">
        <v>5303</v>
      </c>
      <c r="J36" s="25">
        <v>5665</v>
      </c>
      <c r="K36" s="25">
        <v>14164</v>
      </c>
      <c r="L36" s="25">
        <v>8571</v>
      </c>
      <c r="M36" s="25">
        <v>9227</v>
      </c>
      <c r="N36" s="25">
        <v>8069</v>
      </c>
      <c r="O36" s="37">
        <v>8585</v>
      </c>
      <c r="P36" s="39">
        <f t="shared" si="0"/>
        <v>112033</v>
      </c>
    </row>
    <row r="37" spans="1:16">
      <c r="A37" s="26">
        <v>34</v>
      </c>
      <c r="B37" s="26" t="s">
        <v>5</v>
      </c>
      <c r="C37" s="26" t="s">
        <v>95</v>
      </c>
      <c r="D37" s="33" t="s">
        <v>264</v>
      </c>
      <c r="E37" s="36">
        <v>7529</v>
      </c>
      <c r="F37" s="25">
        <v>8338</v>
      </c>
      <c r="G37" s="25">
        <v>7658</v>
      </c>
      <c r="H37" s="25">
        <v>9901</v>
      </c>
      <c r="I37" s="25">
        <v>6441</v>
      </c>
      <c r="J37" s="25">
        <v>7678</v>
      </c>
      <c r="K37" s="25">
        <v>15246</v>
      </c>
      <c r="L37" s="25">
        <v>11854</v>
      </c>
      <c r="M37" s="25">
        <v>9981</v>
      </c>
      <c r="N37" s="25">
        <v>9712</v>
      </c>
      <c r="O37" s="37">
        <v>8628</v>
      </c>
      <c r="P37" s="39">
        <f t="shared" si="0"/>
        <v>102966</v>
      </c>
    </row>
    <row r="38" spans="1:16">
      <c r="A38" s="26">
        <v>35</v>
      </c>
      <c r="B38" s="26" t="s">
        <v>5</v>
      </c>
      <c r="C38" s="26" t="s">
        <v>95</v>
      </c>
      <c r="D38" s="33" t="s">
        <v>264</v>
      </c>
      <c r="E38" s="36">
        <v>4170</v>
      </c>
      <c r="F38" s="25">
        <v>8547</v>
      </c>
      <c r="G38" s="25">
        <v>2892</v>
      </c>
      <c r="H38" s="25">
        <v>4755</v>
      </c>
      <c r="I38" s="25">
        <v>4253</v>
      </c>
      <c r="J38" s="25">
        <v>7005</v>
      </c>
      <c r="K38" s="25">
        <v>4440</v>
      </c>
      <c r="L38" s="25">
        <v>1700</v>
      </c>
      <c r="M38" s="25">
        <v>5444</v>
      </c>
      <c r="N38" s="25">
        <v>2980</v>
      </c>
      <c r="O38" s="37">
        <v>3696</v>
      </c>
      <c r="P38" s="39">
        <f t="shared" si="0"/>
        <v>49882</v>
      </c>
    </row>
    <row r="39" spans="1:16">
      <c r="A39" s="26">
        <v>36</v>
      </c>
      <c r="B39" s="26" t="s">
        <v>5</v>
      </c>
      <c r="C39" s="26" t="s">
        <v>95</v>
      </c>
      <c r="D39" s="33" t="s">
        <v>264</v>
      </c>
      <c r="E39" s="36">
        <v>7959</v>
      </c>
      <c r="F39" s="25">
        <v>14188</v>
      </c>
      <c r="G39" s="25">
        <v>24102</v>
      </c>
      <c r="H39" s="25">
        <v>36821</v>
      </c>
      <c r="I39" s="25">
        <v>31912</v>
      </c>
      <c r="J39" s="25">
        <v>15279</v>
      </c>
      <c r="K39" s="25">
        <v>26665</v>
      </c>
      <c r="L39" s="25">
        <v>45446</v>
      </c>
      <c r="M39" s="25">
        <v>10714</v>
      </c>
      <c r="N39" s="25">
        <v>30530</v>
      </c>
      <c r="O39" s="37">
        <v>29827</v>
      </c>
      <c r="P39" s="39">
        <f t="shared" si="0"/>
        <v>273443</v>
      </c>
    </row>
    <row r="40" spans="1:16">
      <c r="A40" s="26">
        <v>37</v>
      </c>
      <c r="B40" s="26" t="s">
        <v>5</v>
      </c>
      <c r="C40" s="26" t="s">
        <v>95</v>
      </c>
      <c r="D40" s="33" t="s">
        <v>264</v>
      </c>
      <c r="E40" s="36">
        <v>9912</v>
      </c>
      <c r="F40" s="25">
        <v>8556</v>
      </c>
      <c r="G40" s="25">
        <v>8640</v>
      </c>
      <c r="H40" s="25">
        <v>10449</v>
      </c>
      <c r="I40" s="25">
        <v>8070</v>
      </c>
      <c r="J40" s="25">
        <v>9676</v>
      </c>
      <c r="K40" s="25">
        <v>8439</v>
      </c>
      <c r="L40" s="25">
        <v>6915</v>
      </c>
      <c r="M40" s="25">
        <v>8119</v>
      </c>
      <c r="N40" s="25">
        <v>6553</v>
      </c>
      <c r="O40" s="37">
        <v>5939</v>
      </c>
      <c r="P40" s="39">
        <f t="shared" si="0"/>
        <v>91268</v>
      </c>
    </row>
    <row r="41" spans="1:16">
      <c r="A41" s="26">
        <v>38</v>
      </c>
      <c r="B41" s="26" t="s">
        <v>5</v>
      </c>
      <c r="C41" s="26" t="s">
        <v>95</v>
      </c>
      <c r="D41" s="33" t="s">
        <v>264</v>
      </c>
      <c r="E41" s="36">
        <v>6923</v>
      </c>
      <c r="F41" s="25">
        <v>4808</v>
      </c>
      <c r="G41" s="25">
        <v>4839</v>
      </c>
      <c r="H41" s="25">
        <v>6319</v>
      </c>
      <c r="I41" s="25">
        <v>5766</v>
      </c>
      <c r="J41" s="25">
        <v>4910</v>
      </c>
      <c r="K41" s="25">
        <v>8707</v>
      </c>
      <c r="L41" s="25">
        <v>8112</v>
      </c>
      <c r="M41" s="25">
        <v>5863</v>
      </c>
      <c r="N41" s="25">
        <v>6947</v>
      </c>
      <c r="O41" s="37">
        <v>9444</v>
      </c>
      <c r="P41" s="39">
        <f t="shared" si="0"/>
        <v>72638</v>
      </c>
    </row>
    <row r="42" spans="1:16">
      <c r="A42" s="26">
        <v>39</v>
      </c>
      <c r="B42" s="26" t="s">
        <v>32</v>
      </c>
      <c r="C42" s="26" t="s">
        <v>95</v>
      </c>
      <c r="D42" s="33" t="s">
        <v>264</v>
      </c>
      <c r="E42" s="36">
        <v>3091</v>
      </c>
      <c r="F42" s="25">
        <v>2691</v>
      </c>
      <c r="G42" s="25">
        <v>1332</v>
      </c>
      <c r="H42" s="25">
        <v>2720</v>
      </c>
      <c r="I42" s="25">
        <v>2435</v>
      </c>
      <c r="J42" s="25">
        <v>3225</v>
      </c>
      <c r="K42" s="25">
        <v>2938</v>
      </c>
      <c r="L42" s="25">
        <v>3920</v>
      </c>
      <c r="M42" s="25">
        <v>2866</v>
      </c>
      <c r="N42" s="25">
        <v>3043</v>
      </c>
      <c r="O42" s="37">
        <v>2464</v>
      </c>
      <c r="P42" s="39">
        <f t="shared" si="0"/>
        <v>30725</v>
      </c>
    </row>
    <row r="43" spans="1:16">
      <c r="A43" s="43">
        <v>40</v>
      </c>
      <c r="B43" s="43" t="s">
        <v>32</v>
      </c>
      <c r="C43" s="43" t="s">
        <v>95</v>
      </c>
      <c r="D43" s="44" t="s">
        <v>2</v>
      </c>
      <c r="E43" s="45">
        <v>2535</v>
      </c>
      <c r="F43" s="46">
        <v>3020</v>
      </c>
      <c r="G43" s="46">
        <v>1742</v>
      </c>
      <c r="H43" s="46">
        <v>2931</v>
      </c>
      <c r="I43" s="46">
        <v>2664</v>
      </c>
      <c r="J43" s="46">
        <v>3504</v>
      </c>
      <c r="K43" s="46">
        <v>7589</v>
      </c>
      <c r="L43" s="46">
        <v>3721</v>
      </c>
      <c r="M43" s="46">
        <v>2553</v>
      </c>
      <c r="N43" s="46">
        <v>2778</v>
      </c>
      <c r="O43" s="47">
        <v>2113</v>
      </c>
      <c r="P43" s="48">
        <f t="shared" si="0"/>
        <v>35150</v>
      </c>
    </row>
    <row r="44" spans="1:16">
      <c r="A44" s="26">
        <v>41</v>
      </c>
      <c r="B44" s="26" t="s">
        <v>32</v>
      </c>
      <c r="C44" s="26" t="s">
        <v>95</v>
      </c>
      <c r="D44" s="33" t="s">
        <v>264</v>
      </c>
      <c r="E44" s="36">
        <v>1180</v>
      </c>
      <c r="F44" s="25">
        <v>2093</v>
      </c>
      <c r="G44" s="25">
        <v>2257</v>
      </c>
      <c r="H44" s="25">
        <v>2922</v>
      </c>
      <c r="I44" s="25">
        <v>1388</v>
      </c>
      <c r="J44" s="25">
        <v>2270</v>
      </c>
      <c r="K44" s="25">
        <v>2329</v>
      </c>
      <c r="L44" s="25">
        <v>2462</v>
      </c>
      <c r="M44" s="25">
        <v>1669</v>
      </c>
      <c r="N44" s="25">
        <v>3018</v>
      </c>
      <c r="O44" s="37">
        <v>1707</v>
      </c>
      <c r="P44" s="39">
        <f t="shared" si="0"/>
        <v>23295</v>
      </c>
    </row>
    <row r="45" spans="1:16">
      <c r="A45" s="43">
        <v>42</v>
      </c>
      <c r="B45" s="43" t="s">
        <v>32</v>
      </c>
      <c r="C45" s="43" t="s">
        <v>95</v>
      </c>
      <c r="D45" s="44" t="s">
        <v>2</v>
      </c>
      <c r="E45" s="45">
        <v>2357</v>
      </c>
      <c r="F45" s="46">
        <v>5482</v>
      </c>
      <c r="G45" s="46">
        <v>5473</v>
      </c>
      <c r="H45" s="46">
        <v>4345</v>
      </c>
      <c r="I45" s="46">
        <v>2590</v>
      </c>
      <c r="J45" s="46">
        <v>3653</v>
      </c>
      <c r="K45" s="46">
        <v>3788</v>
      </c>
      <c r="L45" s="46">
        <v>4278</v>
      </c>
      <c r="M45" s="46">
        <v>2428</v>
      </c>
      <c r="N45" s="46">
        <v>5547</v>
      </c>
      <c r="O45" s="47">
        <v>3478</v>
      </c>
      <c r="P45" s="48">
        <f t="shared" si="0"/>
        <v>43419</v>
      </c>
    </row>
    <row r="46" spans="1:16">
      <c r="A46" s="26">
        <v>43</v>
      </c>
      <c r="B46" s="26" t="s">
        <v>32</v>
      </c>
      <c r="C46" s="26" t="s">
        <v>95</v>
      </c>
      <c r="D46" s="33" t="s">
        <v>264</v>
      </c>
      <c r="E46" s="36">
        <v>3763</v>
      </c>
      <c r="F46" s="25">
        <v>1892</v>
      </c>
      <c r="G46" s="25">
        <v>1805</v>
      </c>
      <c r="H46" s="25">
        <v>3486</v>
      </c>
      <c r="I46" s="25">
        <v>3841</v>
      </c>
      <c r="J46" s="25">
        <v>2750</v>
      </c>
      <c r="K46" s="25">
        <v>3373</v>
      </c>
      <c r="L46" s="25">
        <v>3509</v>
      </c>
      <c r="M46" s="25">
        <v>3301</v>
      </c>
      <c r="N46" s="25">
        <v>2088</v>
      </c>
      <c r="O46" s="37">
        <v>2000</v>
      </c>
      <c r="P46" s="39">
        <f t="shared" si="0"/>
        <v>31808</v>
      </c>
    </row>
    <row r="47" spans="1:16">
      <c r="A47" s="43">
        <v>44</v>
      </c>
      <c r="B47" s="43" t="s">
        <v>32</v>
      </c>
      <c r="C47" s="43" t="s">
        <v>95</v>
      </c>
      <c r="D47" s="44" t="s">
        <v>2</v>
      </c>
      <c r="E47" s="45">
        <v>5168</v>
      </c>
      <c r="F47" s="46">
        <v>3008</v>
      </c>
      <c r="G47" s="46">
        <v>3268</v>
      </c>
      <c r="H47" s="46">
        <v>5045</v>
      </c>
      <c r="I47" s="46">
        <v>4585</v>
      </c>
      <c r="J47" s="46">
        <v>3727</v>
      </c>
      <c r="K47" s="46">
        <v>3985</v>
      </c>
      <c r="L47" s="46">
        <v>4556</v>
      </c>
      <c r="M47" s="46">
        <v>4702</v>
      </c>
      <c r="N47" s="46">
        <v>5934</v>
      </c>
      <c r="O47" s="47">
        <v>2909</v>
      </c>
      <c r="P47" s="48">
        <f t="shared" si="0"/>
        <v>46887</v>
      </c>
    </row>
    <row r="48" spans="1:16">
      <c r="A48" s="26">
        <v>45</v>
      </c>
      <c r="B48" s="26" t="s">
        <v>4</v>
      </c>
      <c r="C48" s="26" t="s">
        <v>30</v>
      </c>
      <c r="D48" s="33" t="s">
        <v>264</v>
      </c>
      <c r="E48" s="36">
        <v>6934</v>
      </c>
      <c r="F48" s="25">
        <v>8080</v>
      </c>
      <c r="G48" s="25">
        <v>8147</v>
      </c>
      <c r="H48" s="25">
        <v>13035</v>
      </c>
      <c r="I48" s="25">
        <v>11418</v>
      </c>
      <c r="J48" s="25">
        <v>4221</v>
      </c>
      <c r="K48" s="25">
        <v>7662</v>
      </c>
      <c r="L48" s="25">
        <v>5815</v>
      </c>
      <c r="M48" s="25">
        <v>22535</v>
      </c>
      <c r="N48" s="25">
        <v>20081</v>
      </c>
      <c r="O48" s="37">
        <v>17948</v>
      </c>
      <c r="P48" s="39">
        <f t="shared" si="0"/>
        <v>125876</v>
      </c>
    </row>
    <row r="49" spans="1:16">
      <c r="A49" s="26">
        <v>46</v>
      </c>
      <c r="B49" s="26" t="s">
        <v>4</v>
      </c>
      <c r="C49" s="26" t="s">
        <v>30</v>
      </c>
      <c r="D49" s="33" t="s">
        <v>264</v>
      </c>
      <c r="E49" s="36">
        <v>7030</v>
      </c>
      <c r="F49" s="25">
        <v>5729</v>
      </c>
      <c r="G49" s="25">
        <v>5019</v>
      </c>
      <c r="H49" s="25">
        <v>5125</v>
      </c>
      <c r="I49" s="25">
        <v>1577</v>
      </c>
      <c r="J49" s="25">
        <v>1465</v>
      </c>
      <c r="K49" s="25">
        <v>2919</v>
      </c>
      <c r="L49" s="25">
        <v>6638</v>
      </c>
      <c r="M49" s="25">
        <v>20727</v>
      </c>
      <c r="N49" s="25">
        <v>16379</v>
      </c>
      <c r="O49" s="37">
        <v>11700</v>
      </c>
      <c r="P49" s="39">
        <f t="shared" si="0"/>
        <v>84308</v>
      </c>
    </row>
    <row r="50" spans="1:16">
      <c r="A50" s="26">
        <v>47</v>
      </c>
      <c r="B50" s="26" t="s">
        <v>4</v>
      </c>
      <c r="C50" s="26" t="s">
        <v>30</v>
      </c>
      <c r="D50" s="33" t="s">
        <v>264</v>
      </c>
      <c r="E50" s="36">
        <v>1033</v>
      </c>
      <c r="F50" s="25">
        <v>451</v>
      </c>
      <c r="G50" s="25">
        <v>716</v>
      </c>
      <c r="H50" s="25">
        <v>1753</v>
      </c>
      <c r="I50" s="25">
        <v>1180</v>
      </c>
      <c r="J50" s="25">
        <v>3075</v>
      </c>
      <c r="K50" s="25">
        <v>3502</v>
      </c>
      <c r="L50" s="25">
        <v>4203</v>
      </c>
      <c r="M50" s="25">
        <v>500</v>
      </c>
      <c r="N50" s="25">
        <v>1923</v>
      </c>
      <c r="O50" s="37">
        <v>1391</v>
      </c>
      <c r="P50" s="39">
        <f t="shared" si="0"/>
        <v>19727</v>
      </c>
    </row>
    <row r="51" spans="1:16">
      <c r="A51" s="26">
        <v>48</v>
      </c>
      <c r="B51" s="26" t="s">
        <v>4</v>
      </c>
      <c r="C51" s="26" t="s">
        <v>30</v>
      </c>
      <c r="D51" s="33" t="s">
        <v>264</v>
      </c>
      <c r="E51" s="36">
        <v>9274</v>
      </c>
      <c r="F51" s="25">
        <v>11942</v>
      </c>
      <c r="G51" s="25">
        <v>7273</v>
      </c>
      <c r="H51" s="25">
        <v>16038</v>
      </c>
      <c r="I51" s="25">
        <v>7328</v>
      </c>
      <c r="J51" s="25">
        <v>7266</v>
      </c>
      <c r="K51" s="25">
        <v>9450</v>
      </c>
      <c r="L51" s="25">
        <v>7755</v>
      </c>
      <c r="M51" s="25">
        <v>7708</v>
      </c>
      <c r="N51" s="25">
        <v>8636</v>
      </c>
      <c r="O51" s="37">
        <v>8056</v>
      </c>
      <c r="P51" s="39">
        <f t="shared" si="0"/>
        <v>100726</v>
      </c>
    </row>
    <row r="52" spans="1:16">
      <c r="A52" s="26">
        <v>49</v>
      </c>
      <c r="B52" s="26" t="s">
        <v>4</v>
      </c>
      <c r="C52" s="26" t="s">
        <v>30</v>
      </c>
      <c r="D52" s="33" t="s">
        <v>264</v>
      </c>
      <c r="E52" s="36">
        <v>230</v>
      </c>
      <c r="F52" s="25">
        <v>366</v>
      </c>
      <c r="G52" s="25">
        <v>65</v>
      </c>
      <c r="H52" s="25">
        <v>102</v>
      </c>
      <c r="I52" s="25">
        <v>191</v>
      </c>
      <c r="J52" s="25">
        <v>130</v>
      </c>
      <c r="K52" s="25">
        <v>175</v>
      </c>
      <c r="L52" s="25">
        <v>154</v>
      </c>
      <c r="M52" s="25">
        <v>354</v>
      </c>
      <c r="N52" s="25">
        <v>316</v>
      </c>
      <c r="O52" s="37">
        <v>270</v>
      </c>
      <c r="P52" s="39">
        <f t="shared" si="0"/>
        <v>2353</v>
      </c>
    </row>
    <row r="53" spans="1:16">
      <c r="A53" s="26">
        <v>50</v>
      </c>
      <c r="B53" s="26" t="s">
        <v>4</v>
      </c>
      <c r="C53" s="26" t="s">
        <v>30</v>
      </c>
      <c r="D53" s="33" t="s">
        <v>264</v>
      </c>
      <c r="E53" s="36">
        <v>1764</v>
      </c>
      <c r="F53" s="25">
        <v>1848</v>
      </c>
      <c r="G53" s="25">
        <v>913</v>
      </c>
      <c r="H53" s="25">
        <v>1227</v>
      </c>
      <c r="I53" s="25">
        <v>1850</v>
      </c>
      <c r="J53" s="25">
        <v>1396</v>
      </c>
      <c r="K53" s="25">
        <v>995</v>
      </c>
      <c r="L53" s="25">
        <v>2275</v>
      </c>
      <c r="M53" s="25">
        <v>2337</v>
      </c>
      <c r="N53" s="25">
        <v>1351</v>
      </c>
      <c r="O53" s="37">
        <v>1770</v>
      </c>
      <c r="P53" s="39">
        <f t="shared" si="0"/>
        <v>17726</v>
      </c>
    </row>
    <row r="54" spans="1:16">
      <c r="A54" s="26">
        <v>51</v>
      </c>
      <c r="B54" s="26" t="s">
        <v>4</v>
      </c>
      <c r="C54" s="26" t="s">
        <v>30</v>
      </c>
      <c r="D54" s="33" t="s">
        <v>264</v>
      </c>
      <c r="E54" s="36">
        <v>368</v>
      </c>
      <c r="F54" s="25">
        <v>1133</v>
      </c>
      <c r="G54" s="25">
        <v>906</v>
      </c>
      <c r="H54" s="25">
        <v>1098</v>
      </c>
      <c r="I54" s="25">
        <v>808</v>
      </c>
      <c r="J54" s="25">
        <v>474</v>
      </c>
      <c r="K54" s="25">
        <v>1257</v>
      </c>
      <c r="L54" s="25">
        <v>745</v>
      </c>
      <c r="M54" s="25">
        <v>1795</v>
      </c>
      <c r="N54" s="25">
        <v>276</v>
      </c>
      <c r="O54" s="37">
        <v>1358</v>
      </c>
      <c r="P54" s="39">
        <f t="shared" si="0"/>
        <v>10218</v>
      </c>
    </row>
    <row r="55" spans="1:16">
      <c r="A55" s="26">
        <v>52</v>
      </c>
      <c r="B55" s="26" t="s">
        <v>4</v>
      </c>
      <c r="C55" s="26" t="s">
        <v>30</v>
      </c>
      <c r="D55" s="33" t="s">
        <v>264</v>
      </c>
      <c r="E55" s="36">
        <v>6095</v>
      </c>
      <c r="F55" s="25">
        <v>4193</v>
      </c>
      <c r="G55" s="25">
        <v>3042</v>
      </c>
      <c r="H55" s="25">
        <v>6825</v>
      </c>
      <c r="I55" s="25">
        <v>5229</v>
      </c>
      <c r="J55" s="25">
        <v>6749</v>
      </c>
      <c r="K55" s="25">
        <v>8843</v>
      </c>
      <c r="L55" s="25">
        <v>12080</v>
      </c>
      <c r="M55" s="25">
        <v>11584</v>
      </c>
      <c r="N55" s="25">
        <v>9008</v>
      </c>
      <c r="O55" s="37">
        <v>7123</v>
      </c>
      <c r="P55" s="39">
        <f t="shared" si="0"/>
        <v>80771</v>
      </c>
    </row>
    <row r="56" spans="1:16">
      <c r="A56" s="26">
        <v>53</v>
      </c>
      <c r="B56" s="26" t="s">
        <v>4</v>
      </c>
      <c r="C56" s="26" t="s">
        <v>30</v>
      </c>
      <c r="D56" s="33" t="s">
        <v>264</v>
      </c>
      <c r="E56" s="36">
        <v>1549</v>
      </c>
      <c r="F56" s="25">
        <v>1857</v>
      </c>
      <c r="G56" s="25">
        <v>1115</v>
      </c>
      <c r="H56" s="25">
        <v>1523</v>
      </c>
      <c r="I56" s="25">
        <v>1432</v>
      </c>
      <c r="J56" s="25">
        <v>1464</v>
      </c>
      <c r="K56" s="25">
        <v>1805</v>
      </c>
      <c r="L56" s="25">
        <v>1775</v>
      </c>
      <c r="M56" s="25">
        <v>3175</v>
      </c>
      <c r="N56" s="25">
        <v>3413</v>
      </c>
      <c r="O56" s="37">
        <v>1716</v>
      </c>
      <c r="P56" s="39">
        <f t="shared" si="0"/>
        <v>20824</v>
      </c>
    </row>
    <row r="57" spans="1:16">
      <c r="A57" s="26">
        <v>54</v>
      </c>
      <c r="B57" s="26" t="s">
        <v>4</v>
      </c>
      <c r="C57" s="26" t="s">
        <v>30</v>
      </c>
      <c r="D57" s="33" t="s">
        <v>264</v>
      </c>
      <c r="E57" s="36">
        <v>4043</v>
      </c>
      <c r="F57" s="25">
        <v>4712</v>
      </c>
      <c r="G57" s="25">
        <v>2617</v>
      </c>
      <c r="H57" s="25">
        <v>2577</v>
      </c>
      <c r="I57" s="25">
        <v>1242</v>
      </c>
      <c r="J57" s="25">
        <v>1093</v>
      </c>
      <c r="K57" s="25">
        <v>678</v>
      </c>
      <c r="L57" s="25">
        <v>649</v>
      </c>
      <c r="M57" s="25">
        <v>2646</v>
      </c>
      <c r="N57" s="25">
        <v>2343</v>
      </c>
      <c r="O57" s="37">
        <v>1281</v>
      </c>
      <c r="P57" s="39">
        <f t="shared" si="0"/>
        <v>23881</v>
      </c>
    </row>
    <row r="58" spans="1:16">
      <c r="A58" s="26">
        <v>55</v>
      </c>
      <c r="B58" s="26" t="s">
        <v>3</v>
      </c>
      <c r="C58" s="26" t="s">
        <v>30</v>
      </c>
      <c r="D58" s="33" t="s">
        <v>264</v>
      </c>
      <c r="E58" s="36">
        <v>14</v>
      </c>
      <c r="F58" s="25">
        <v>2285</v>
      </c>
      <c r="G58" s="25">
        <v>979</v>
      </c>
      <c r="H58" s="25">
        <v>867</v>
      </c>
      <c r="I58" s="25">
        <v>408</v>
      </c>
      <c r="J58" s="25">
        <v>1252</v>
      </c>
      <c r="K58" s="25">
        <v>272</v>
      </c>
      <c r="L58" s="25">
        <v>2666</v>
      </c>
      <c r="M58" s="25">
        <v>2736</v>
      </c>
      <c r="N58" s="25">
        <v>1146</v>
      </c>
      <c r="O58" s="37">
        <v>719</v>
      </c>
      <c r="P58" s="39">
        <f t="shared" si="0"/>
        <v>13344</v>
      </c>
    </row>
    <row r="59" spans="1:16">
      <c r="A59" s="26">
        <v>56</v>
      </c>
      <c r="B59" s="26" t="s">
        <v>3</v>
      </c>
      <c r="C59" s="26" t="s">
        <v>30</v>
      </c>
      <c r="D59" s="33" t="s">
        <v>264</v>
      </c>
      <c r="E59" s="36">
        <v>627</v>
      </c>
      <c r="F59" s="25">
        <v>2534</v>
      </c>
      <c r="G59" s="25">
        <v>1195</v>
      </c>
      <c r="H59" s="25">
        <v>1758</v>
      </c>
      <c r="I59" s="25">
        <v>1174</v>
      </c>
      <c r="J59" s="25">
        <v>116</v>
      </c>
      <c r="K59" s="25">
        <v>537</v>
      </c>
      <c r="L59" s="25">
        <v>1059</v>
      </c>
      <c r="M59" s="25">
        <v>931</v>
      </c>
      <c r="N59" s="25">
        <v>1515</v>
      </c>
      <c r="O59" s="37">
        <v>933</v>
      </c>
      <c r="P59" s="39">
        <f t="shared" si="0"/>
        <v>12379</v>
      </c>
    </row>
    <row r="60" spans="1:16">
      <c r="A60" s="26">
        <v>57</v>
      </c>
      <c r="B60" s="26" t="s">
        <v>3</v>
      </c>
      <c r="C60" s="26" t="s">
        <v>30</v>
      </c>
      <c r="D60" s="33" t="s">
        <v>264</v>
      </c>
      <c r="E60" s="36">
        <v>3049</v>
      </c>
      <c r="F60" s="25">
        <v>2753</v>
      </c>
      <c r="G60" s="25">
        <v>1903</v>
      </c>
      <c r="H60" s="25">
        <v>3164</v>
      </c>
      <c r="I60" s="25">
        <v>3864</v>
      </c>
      <c r="J60" s="25">
        <v>2025</v>
      </c>
      <c r="K60" s="25">
        <v>4369</v>
      </c>
      <c r="L60" s="25">
        <v>11040</v>
      </c>
      <c r="M60" s="25">
        <v>2120</v>
      </c>
      <c r="N60" s="25">
        <v>2713</v>
      </c>
      <c r="O60" s="37">
        <v>2044</v>
      </c>
      <c r="P60" s="39">
        <f t="shared" si="0"/>
        <v>39044</v>
      </c>
    </row>
    <row r="61" spans="1:16">
      <c r="A61" s="26">
        <v>58</v>
      </c>
      <c r="B61" s="26" t="s">
        <v>3</v>
      </c>
      <c r="C61" s="26" t="s">
        <v>30</v>
      </c>
      <c r="D61" s="33" t="s">
        <v>264</v>
      </c>
      <c r="E61" s="36">
        <v>695</v>
      </c>
      <c r="F61" s="25">
        <v>1230</v>
      </c>
      <c r="G61" s="25">
        <v>732</v>
      </c>
      <c r="H61" s="25">
        <v>2908</v>
      </c>
      <c r="I61" s="25">
        <v>279</v>
      </c>
      <c r="J61" s="25">
        <v>22</v>
      </c>
      <c r="K61" s="25">
        <v>936</v>
      </c>
      <c r="L61" s="25">
        <v>795</v>
      </c>
      <c r="M61" s="25">
        <v>2180</v>
      </c>
      <c r="N61" s="25">
        <v>1513</v>
      </c>
      <c r="O61" s="37">
        <v>4025</v>
      </c>
      <c r="P61" s="39">
        <f t="shared" si="0"/>
        <v>15315</v>
      </c>
    </row>
    <row r="62" spans="1:16">
      <c r="A62" s="26">
        <v>59</v>
      </c>
      <c r="B62" s="26" t="s">
        <v>3</v>
      </c>
      <c r="C62" s="26" t="s">
        <v>30</v>
      </c>
      <c r="D62" s="33" t="s">
        <v>264</v>
      </c>
      <c r="E62" s="36">
        <v>1977</v>
      </c>
      <c r="F62" s="25">
        <v>574</v>
      </c>
      <c r="G62" s="25">
        <v>3693</v>
      </c>
      <c r="H62" s="25">
        <v>2971</v>
      </c>
      <c r="I62" s="25">
        <v>2041</v>
      </c>
      <c r="J62" s="25">
        <v>1173</v>
      </c>
      <c r="K62" s="25">
        <v>1546</v>
      </c>
      <c r="L62" s="25">
        <v>1789</v>
      </c>
      <c r="M62" s="25">
        <v>2229</v>
      </c>
      <c r="N62" s="25">
        <v>1816</v>
      </c>
      <c r="O62" s="37">
        <v>2381</v>
      </c>
      <c r="P62" s="39">
        <f t="shared" si="0"/>
        <v>22190</v>
      </c>
    </row>
    <row r="63" spans="1:16">
      <c r="A63" s="26">
        <v>60</v>
      </c>
      <c r="B63" s="26" t="s">
        <v>3</v>
      </c>
      <c r="C63" s="26" t="s">
        <v>30</v>
      </c>
      <c r="D63" s="33" t="s">
        <v>264</v>
      </c>
      <c r="E63" s="36">
        <v>2444</v>
      </c>
      <c r="F63" s="25">
        <v>3012</v>
      </c>
      <c r="G63" s="25">
        <v>2783</v>
      </c>
      <c r="H63" s="25">
        <v>3804</v>
      </c>
      <c r="I63" s="25">
        <v>1029</v>
      </c>
      <c r="J63" s="25">
        <v>681</v>
      </c>
      <c r="K63" s="25">
        <v>570</v>
      </c>
      <c r="L63" s="25">
        <v>628</v>
      </c>
      <c r="M63" s="25">
        <v>3244</v>
      </c>
      <c r="N63" s="25">
        <v>179</v>
      </c>
      <c r="O63" s="37">
        <v>5601</v>
      </c>
      <c r="P63" s="39">
        <f t="shared" si="0"/>
        <v>23975</v>
      </c>
    </row>
    <row r="64" spans="1:16">
      <c r="A64" s="26">
        <v>61</v>
      </c>
      <c r="B64" s="26" t="s">
        <v>3</v>
      </c>
      <c r="C64" s="26" t="s">
        <v>30</v>
      </c>
      <c r="D64" s="33" t="s">
        <v>264</v>
      </c>
      <c r="E64" s="36">
        <v>1094</v>
      </c>
      <c r="F64" s="25">
        <v>12082</v>
      </c>
      <c r="G64" s="25">
        <v>5595</v>
      </c>
      <c r="H64" s="25">
        <v>8570</v>
      </c>
      <c r="I64" s="25">
        <v>5961</v>
      </c>
      <c r="J64" s="25">
        <v>4707</v>
      </c>
      <c r="K64" s="25">
        <v>3590</v>
      </c>
      <c r="L64" s="25">
        <v>8561</v>
      </c>
      <c r="M64" s="25">
        <v>6882</v>
      </c>
      <c r="N64" s="25">
        <v>6786</v>
      </c>
      <c r="O64" s="37">
        <v>8536</v>
      </c>
      <c r="P64" s="39">
        <f t="shared" si="0"/>
        <v>72364</v>
      </c>
    </row>
    <row r="65" spans="1:16">
      <c r="A65" s="26">
        <v>62</v>
      </c>
      <c r="B65" s="26" t="s">
        <v>3</v>
      </c>
      <c r="C65" s="26" t="s">
        <v>30</v>
      </c>
      <c r="D65" s="33" t="s">
        <v>264</v>
      </c>
      <c r="E65" s="36">
        <v>2425</v>
      </c>
      <c r="F65" s="25">
        <v>1305</v>
      </c>
      <c r="G65" s="25">
        <v>1243</v>
      </c>
      <c r="H65" s="25">
        <v>1721</v>
      </c>
      <c r="I65" s="25">
        <v>1966</v>
      </c>
      <c r="J65" s="25">
        <v>2110</v>
      </c>
      <c r="K65" s="25">
        <v>2199</v>
      </c>
      <c r="L65" s="25">
        <v>4261</v>
      </c>
      <c r="M65" s="25">
        <v>3338</v>
      </c>
      <c r="N65" s="25">
        <v>2060</v>
      </c>
      <c r="O65" s="37">
        <v>2599</v>
      </c>
      <c r="P65" s="39">
        <f t="shared" si="0"/>
        <v>25227</v>
      </c>
    </row>
    <row r="66" spans="1:16">
      <c r="A66" s="26">
        <v>63</v>
      </c>
      <c r="B66" s="26" t="s">
        <v>3</v>
      </c>
      <c r="C66" s="26" t="s">
        <v>30</v>
      </c>
      <c r="D66" s="33" t="s">
        <v>264</v>
      </c>
      <c r="E66" s="36">
        <v>2060</v>
      </c>
      <c r="F66" s="25">
        <v>558</v>
      </c>
      <c r="G66" s="25">
        <v>4</v>
      </c>
      <c r="H66" s="25">
        <v>46</v>
      </c>
      <c r="I66" s="25">
        <v>12</v>
      </c>
      <c r="J66" s="25">
        <v>13</v>
      </c>
      <c r="K66" s="25">
        <v>19</v>
      </c>
      <c r="L66" s="25">
        <v>12</v>
      </c>
      <c r="M66" s="25">
        <v>14</v>
      </c>
      <c r="N66" s="25">
        <v>15</v>
      </c>
      <c r="O66" s="37">
        <v>13</v>
      </c>
      <c r="P66" s="39">
        <f t="shared" si="0"/>
        <v>2766</v>
      </c>
    </row>
    <row r="67" spans="1:16">
      <c r="A67" s="26">
        <v>64</v>
      </c>
      <c r="B67" s="26" t="s">
        <v>3</v>
      </c>
      <c r="C67" s="26" t="s">
        <v>30</v>
      </c>
      <c r="D67" s="33" t="s">
        <v>264</v>
      </c>
      <c r="E67" s="36">
        <v>5184</v>
      </c>
      <c r="F67" s="25">
        <v>882</v>
      </c>
      <c r="G67" s="25">
        <v>1678</v>
      </c>
      <c r="H67" s="25">
        <v>2354</v>
      </c>
      <c r="I67" s="25">
        <v>3585</v>
      </c>
      <c r="J67" s="25">
        <v>9258</v>
      </c>
      <c r="K67" s="25">
        <v>7925</v>
      </c>
      <c r="L67" s="25">
        <v>1518</v>
      </c>
      <c r="M67" s="25">
        <v>7233</v>
      </c>
      <c r="N67" s="25">
        <v>3917</v>
      </c>
      <c r="O67" s="37">
        <v>1653</v>
      </c>
      <c r="P67" s="39">
        <f t="shared" si="0"/>
        <v>45187</v>
      </c>
    </row>
    <row r="68" spans="1:16">
      <c r="A68" s="26">
        <v>65</v>
      </c>
      <c r="B68" s="26" t="s">
        <v>3</v>
      </c>
      <c r="C68" s="26" t="s">
        <v>30</v>
      </c>
      <c r="D68" s="33" t="s">
        <v>264</v>
      </c>
      <c r="E68" s="36">
        <v>313</v>
      </c>
      <c r="F68" s="25">
        <v>634</v>
      </c>
      <c r="G68" s="25">
        <v>257</v>
      </c>
      <c r="H68" s="25">
        <v>449</v>
      </c>
      <c r="I68" s="25">
        <v>76</v>
      </c>
      <c r="J68" s="25">
        <v>276</v>
      </c>
      <c r="K68" s="25">
        <v>385</v>
      </c>
      <c r="L68" s="25">
        <v>0</v>
      </c>
      <c r="M68" s="25">
        <v>0</v>
      </c>
      <c r="N68" s="25">
        <v>0</v>
      </c>
      <c r="O68" s="37">
        <v>0</v>
      </c>
      <c r="P68" s="39">
        <f t="shared" si="0"/>
        <v>2390</v>
      </c>
    </row>
    <row r="69" spans="1:16">
      <c r="A69" s="26">
        <v>66</v>
      </c>
      <c r="B69" s="26" t="s">
        <v>3</v>
      </c>
      <c r="C69" s="26" t="s">
        <v>30</v>
      </c>
      <c r="D69" s="33" t="s">
        <v>264</v>
      </c>
      <c r="E69" s="36">
        <v>256</v>
      </c>
      <c r="F69" s="25">
        <v>198</v>
      </c>
      <c r="G69" s="25">
        <v>52</v>
      </c>
      <c r="H69" s="25">
        <v>377</v>
      </c>
      <c r="I69" s="25">
        <v>398</v>
      </c>
      <c r="J69" s="25">
        <v>347</v>
      </c>
      <c r="K69" s="25">
        <v>174</v>
      </c>
      <c r="L69" s="25">
        <v>199</v>
      </c>
      <c r="M69" s="25">
        <v>488</v>
      </c>
      <c r="N69" s="25">
        <v>528</v>
      </c>
      <c r="O69" s="37">
        <v>160</v>
      </c>
      <c r="P69" s="39">
        <f t="shared" ref="P69:P132" si="1">SUM(E69:O69)</f>
        <v>3177</v>
      </c>
    </row>
    <row r="70" spans="1:16">
      <c r="A70" s="26">
        <v>67</v>
      </c>
      <c r="B70" s="26" t="s">
        <v>117</v>
      </c>
      <c r="C70" s="26" t="s">
        <v>30</v>
      </c>
      <c r="D70" s="33" t="s">
        <v>264</v>
      </c>
      <c r="E70" s="36">
        <v>2328</v>
      </c>
      <c r="F70" s="25">
        <v>2571</v>
      </c>
      <c r="G70" s="25">
        <v>1542</v>
      </c>
      <c r="H70" s="25">
        <v>2743</v>
      </c>
      <c r="I70" s="25">
        <v>1789</v>
      </c>
      <c r="J70" s="25">
        <v>1114</v>
      </c>
      <c r="K70" s="25">
        <v>1957</v>
      </c>
      <c r="L70" s="25">
        <v>1779</v>
      </c>
      <c r="M70" s="25">
        <v>2932</v>
      </c>
      <c r="N70" s="25">
        <v>1564</v>
      </c>
      <c r="O70" s="37">
        <v>1639</v>
      </c>
      <c r="P70" s="39">
        <f t="shared" si="1"/>
        <v>21958</v>
      </c>
    </row>
    <row r="71" spans="1:16">
      <c r="A71" s="26">
        <v>68</v>
      </c>
      <c r="B71" s="26" t="s">
        <v>117</v>
      </c>
      <c r="C71" s="26" t="s">
        <v>30</v>
      </c>
      <c r="D71" s="33" t="s">
        <v>264</v>
      </c>
      <c r="E71" s="36">
        <v>29825</v>
      </c>
      <c r="F71" s="25">
        <v>29319</v>
      </c>
      <c r="G71" s="25">
        <v>20636</v>
      </c>
      <c r="H71" s="25">
        <v>34484</v>
      </c>
      <c r="I71" s="25">
        <v>20640</v>
      </c>
      <c r="J71" s="25">
        <v>13373</v>
      </c>
      <c r="K71" s="25">
        <v>14279</v>
      </c>
      <c r="L71" s="25">
        <v>12609</v>
      </c>
      <c r="M71" s="25">
        <v>45784</v>
      </c>
      <c r="N71" s="25">
        <v>31401</v>
      </c>
      <c r="O71" s="37">
        <v>31165</v>
      </c>
      <c r="P71" s="39">
        <f t="shared" si="1"/>
        <v>283515</v>
      </c>
    </row>
    <row r="72" spans="1:16">
      <c r="A72" s="26">
        <v>69</v>
      </c>
      <c r="B72" s="26" t="s">
        <v>117</v>
      </c>
      <c r="C72" s="26" t="s">
        <v>30</v>
      </c>
      <c r="D72" s="33" t="s">
        <v>264</v>
      </c>
      <c r="E72" s="36">
        <v>16415</v>
      </c>
      <c r="F72" s="25">
        <v>15355</v>
      </c>
      <c r="G72" s="25">
        <v>26773</v>
      </c>
      <c r="H72" s="25">
        <v>24771</v>
      </c>
      <c r="I72" s="25">
        <v>14266</v>
      </c>
      <c r="J72" s="25">
        <v>25444</v>
      </c>
      <c r="K72" s="25">
        <v>21564</v>
      </c>
      <c r="L72" s="25">
        <v>26764</v>
      </c>
      <c r="M72" s="25">
        <v>51747</v>
      </c>
      <c r="N72" s="25">
        <v>37633</v>
      </c>
      <c r="O72" s="37">
        <v>22338</v>
      </c>
      <c r="P72" s="39">
        <f t="shared" si="1"/>
        <v>283070</v>
      </c>
    </row>
    <row r="73" spans="1:16">
      <c r="A73" s="26">
        <v>70</v>
      </c>
      <c r="B73" s="26" t="s">
        <v>117</v>
      </c>
      <c r="C73" s="26" t="s">
        <v>30</v>
      </c>
      <c r="D73" s="33" t="s">
        <v>264</v>
      </c>
      <c r="E73" s="36">
        <v>224</v>
      </c>
      <c r="F73" s="25">
        <v>43</v>
      </c>
      <c r="G73" s="25">
        <v>30</v>
      </c>
      <c r="H73" s="25">
        <v>186</v>
      </c>
      <c r="I73" s="25">
        <v>107</v>
      </c>
      <c r="J73" s="25">
        <v>7</v>
      </c>
      <c r="K73" s="25">
        <v>193</v>
      </c>
      <c r="L73" s="25">
        <v>1109</v>
      </c>
      <c r="M73" s="25">
        <v>434</v>
      </c>
      <c r="N73" s="25">
        <v>918</v>
      </c>
      <c r="O73" s="37">
        <v>684</v>
      </c>
      <c r="P73" s="39">
        <f t="shared" si="1"/>
        <v>3935</v>
      </c>
    </row>
    <row r="74" spans="1:16">
      <c r="A74" s="26">
        <v>71</v>
      </c>
      <c r="B74" s="26" t="s">
        <v>117</v>
      </c>
      <c r="C74" s="26" t="s">
        <v>30</v>
      </c>
      <c r="D74" s="33" t="s">
        <v>264</v>
      </c>
      <c r="E74" s="36">
        <v>17579</v>
      </c>
      <c r="F74" s="25">
        <v>25413</v>
      </c>
      <c r="G74" s="25">
        <v>20197</v>
      </c>
      <c r="H74" s="25">
        <v>26985</v>
      </c>
      <c r="I74" s="25">
        <v>21726</v>
      </c>
      <c r="J74" s="25">
        <v>14593</v>
      </c>
      <c r="K74" s="25">
        <v>13864</v>
      </c>
      <c r="L74" s="25">
        <v>17115</v>
      </c>
      <c r="M74" s="25">
        <v>39847</v>
      </c>
      <c r="N74" s="25">
        <v>23087</v>
      </c>
      <c r="O74" s="37">
        <v>29105</v>
      </c>
      <c r="P74" s="39">
        <f t="shared" si="1"/>
        <v>249511</v>
      </c>
    </row>
    <row r="75" spans="1:16">
      <c r="A75" s="26">
        <v>72</v>
      </c>
      <c r="B75" s="26" t="s">
        <v>193</v>
      </c>
      <c r="C75" s="26" t="s">
        <v>30</v>
      </c>
      <c r="D75" s="33" t="s">
        <v>264</v>
      </c>
      <c r="E75" s="36">
        <v>46959</v>
      </c>
      <c r="F75" s="25">
        <v>16968</v>
      </c>
      <c r="G75" s="25">
        <v>12802</v>
      </c>
      <c r="H75" s="25">
        <v>21161</v>
      </c>
      <c r="I75" s="25">
        <v>21285</v>
      </c>
      <c r="J75" s="25">
        <v>9909</v>
      </c>
      <c r="K75" s="25">
        <v>9170</v>
      </c>
      <c r="L75" s="25">
        <v>24359</v>
      </c>
      <c r="M75" s="25">
        <v>29374</v>
      </c>
      <c r="N75" s="25">
        <v>8191</v>
      </c>
      <c r="O75" s="37">
        <v>7182</v>
      </c>
      <c r="P75" s="39">
        <f t="shared" si="1"/>
        <v>207360</v>
      </c>
    </row>
    <row r="76" spans="1:16">
      <c r="A76" s="26">
        <v>73</v>
      </c>
      <c r="B76" s="26" t="s">
        <v>193</v>
      </c>
      <c r="C76" s="26" t="s">
        <v>30</v>
      </c>
      <c r="D76" s="33" t="s">
        <v>264</v>
      </c>
      <c r="E76" s="36">
        <v>2206</v>
      </c>
      <c r="F76" s="25">
        <v>1125</v>
      </c>
      <c r="G76" s="25">
        <v>4472</v>
      </c>
      <c r="H76" s="25">
        <v>3812</v>
      </c>
      <c r="I76" s="25">
        <v>3746</v>
      </c>
      <c r="J76" s="25">
        <v>1913</v>
      </c>
      <c r="K76" s="25">
        <v>6357</v>
      </c>
      <c r="L76" s="25">
        <v>3418</v>
      </c>
      <c r="M76" s="25">
        <v>8194</v>
      </c>
      <c r="N76" s="25">
        <v>11846</v>
      </c>
      <c r="O76" s="37">
        <v>14409</v>
      </c>
      <c r="P76" s="39">
        <f t="shared" si="1"/>
        <v>61498</v>
      </c>
    </row>
    <row r="77" spans="1:16">
      <c r="A77" s="26">
        <v>74</v>
      </c>
      <c r="B77" s="26" t="s">
        <v>112</v>
      </c>
      <c r="C77" s="26" t="s">
        <v>30</v>
      </c>
      <c r="D77" s="33" t="s">
        <v>264</v>
      </c>
      <c r="E77" s="36">
        <v>890</v>
      </c>
      <c r="F77" s="25">
        <v>1155</v>
      </c>
      <c r="G77" s="25">
        <v>730</v>
      </c>
      <c r="H77" s="25">
        <v>629</v>
      </c>
      <c r="I77" s="25">
        <v>908</v>
      </c>
      <c r="J77" s="25">
        <v>716</v>
      </c>
      <c r="K77" s="25">
        <v>1187</v>
      </c>
      <c r="L77" s="25">
        <v>1346</v>
      </c>
      <c r="M77" s="25">
        <v>711</v>
      </c>
      <c r="N77" s="25">
        <v>1358</v>
      </c>
      <c r="O77" s="37">
        <v>1481</v>
      </c>
      <c r="P77" s="39">
        <f t="shared" si="1"/>
        <v>11111</v>
      </c>
    </row>
    <row r="78" spans="1:16">
      <c r="A78" s="43">
        <v>75</v>
      </c>
      <c r="B78" s="43" t="s">
        <v>112</v>
      </c>
      <c r="C78" s="43" t="s">
        <v>30</v>
      </c>
      <c r="D78" s="44" t="s">
        <v>2</v>
      </c>
      <c r="E78" s="45">
        <v>3547</v>
      </c>
      <c r="F78" s="46">
        <v>6582</v>
      </c>
      <c r="G78" s="46">
        <v>3328</v>
      </c>
      <c r="H78" s="46">
        <v>5962</v>
      </c>
      <c r="I78" s="46">
        <v>2552</v>
      </c>
      <c r="J78" s="46">
        <v>2971</v>
      </c>
      <c r="K78" s="46">
        <v>4247</v>
      </c>
      <c r="L78" s="46">
        <v>7296</v>
      </c>
      <c r="M78" s="46">
        <v>5203</v>
      </c>
      <c r="N78" s="46">
        <v>5048</v>
      </c>
      <c r="O78" s="47">
        <v>4283</v>
      </c>
      <c r="P78" s="48">
        <f t="shared" si="1"/>
        <v>51019</v>
      </c>
    </row>
    <row r="79" spans="1:16">
      <c r="A79" s="26">
        <v>76</v>
      </c>
      <c r="B79" s="26" t="s">
        <v>112</v>
      </c>
      <c r="C79" s="26" t="s">
        <v>30</v>
      </c>
      <c r="D79" s="33" t="s">
        <v>264</v>
      </c>
      <c r="E79" s="36">
        <v>1183</v>
      </c>
      <c r="F79" s="25">
        <v>1023</v>
      </c>
      <c r="G79" s="25">
        <v>1126</v>
      </c>
      <c r="H79" s="25">
        <v>1447</v>
      </c>
      <c r="I79" s="25">
        <v>2464</v>
      </c>
      <c r="J79" s="25">
        <v>541</v>
      </c>
      <c r="K79" s="25">
        <v>1018</v>
      </c>
      <c r="L79" s="25">
        <v>880</v>
      </c>
      <c r="M79" s="25">
        <v>1611</v>
      </c>
      <c r="N79" s="25">
        <v>1896</v>
      </c>
      <c r="O79" s="37">
        <v>1745</v>
      </c>
      <c r="P79" s="39">
        <f t="shared" si="1"/>
        <v>14934</v>
      </c>
    </row>
    <row r="80" spans="1:16">
      <c r="A80" s="43">
        <v>77</v>
      </c>
      <c r="B80" s="43" t="s">
        <v>112</v>
      </c>
      <c r="C80" s="43" t="s">
        <v>30</v>
      </c>
      <c r="D80" s="44" t="s">
        <v>2</v>
      </c>
      <c r="E80" s="45">
        <v>1777</v>
      </c>
      <c r="F80" s="46">
        <v>2121</v>
      </c>
      <c r="G80" s="46">
        <v>708</v>
      </c>
      <c r="H80" s="46">
        <v>2003</v>
      </c>
      <c r="I80" s="46">
        <v>1197</v>
      </c>
      <c r="J80" s="46">
        <v>587</v>
      </c>
      <c r="K80" s="46">
        <v>717</v>
      </c>
      <c r="L80" s="46">
        <v>925</v>
      </c>
      <c r="M80" s="46">
        <v>700</v>
      </c>
      <c r="N80" s="46">
        <v>2380</v>
      </c>
      <c r="O80" s="47">
        <v>593</v>
      </c>
      <c r="P80" s="48">
        <f t="shared" si="1"/>
        <v>13708</v>
      </c>
    </row>
    <row r="81" spans="1:16">
      <c r="A81" s="26">
        <v>78</v>
      </c>
      <c r="B81" s="26" t="s">
        <v>112</v>
      </c>
      <c r="C81" s="26" t="s">
        <v>30</v>
      </c>
      <c r="D81" s="33" t="s">
        <v>264</v>
      </c>
      <c r="E81" s="36">
        <v>34</v>
      </c>
      <c r="F81" s="25">
        <v>51</v>
      </c>
      <c r="G81" s="25">
        <v>64</v>
      </c>
      <c r="H81" s="25">
        <v>269</v>
      </c>
      <c r="I81" s="25">
        <v>141</v>
      </c>
      <c r="J81" s="25">
        <v>162</v>
      </c>
      <c r="K81" s="25">
        <v>184</v>
      </c>
      <c r="L81" s="25">
        <v>151</v>
      </c>
      <c r="M81" s="25">
        <v>108</v>
      </c>
      <c r="N81" s="25">
        <v>95</v>
      </c>
      <c r="O81" s="37">
        <v>82</v>
      </c>
      <c r="P81" s="39">
        <f t="shared" si="1"/>
        <v>1341</v>
      </c>
    </row>
    <row r="82" spans="1:16">
      <c r="A82" s="43">
        <v>79</v>
      </c>
      <c r="B82" s="43" t="s">
        <v>112</v>
      </c>
      <c r="C82" s="43" t="s">
        <v>30</v>
      </c>
      <c r="D82" s="44" t="s">
        <v>2</v>
      </c>
      <c r="E82" s="45">
        <v>290</v>
      </c>
      <c r="F82" s="46">
        <v>251</v>
      </c>
      <c r="G82" s="46">
        <v>323</v>
      </c>
      <c r="H82" s="46">
        <v>519</v>
      </c>
      <c r="I82" s="46">
        <v>544</v>
      </c>
      <c r="J82" s="46">
        <v>489</v>
      </c>
      <c r="K82" s="46">
        <v>887</v>
      </c>
      <c r="L82" s="46">
        <v>548</v>
      </c>
      <c r="M82" s="46">
        <v>714</v>
      </c>
      <c r="N82" s="46">
        <v>393</v>
      </c>
      <c r="O82" s="47">
        <v>342</v>
      </c>
      <c r="P82" s="48">
        <f t="shared" si="1"/>
        <v>5300</v>
      </c>
    </row>
    <row r="83" spans="1:16">
      <c r="A83" s="26">
        <v>80</v>
      </c>
      <c r="B83" s="26" t="s">
        <v>112</v>
      </c>
      <c r="C83" s="26" t="s">
        <v>30</v>
      </c>
      <c r="D83" s="33" t="s">
        <v>264</v>
      </c>
      <c r="E83" s="36">
        <v>6169</v>
      </c>
      <c r="F83" s="25">
        <v>5555</v>
      </c>
      <c r="G83" s="25">
        <v>5699</v>
      </c>
      <c r="H83" s="25">
        <v>9372</v>
      </c>
      <c r="I83" s="25">
        <v>5971</v>
      </c>
      <c r="J83" s="25">
        <v>3005</v>
      </c>
      <c r="K83" s="25">
        <v>5052</v>
      </c>
      <c r="L83" s="25">
        <v>2243</v>
      </c>
      <c r="M83" s="25">
        <v>10648</v>
      </c>
      <c r="N83" s="25">
        <v>12216</v>
      </c>
      <c r="O83" s="37">
        <v>9931</v>
      </c>
      <c r="P83" s="39">
        <f t="shared" si="1"/>
        <v>75861</v>
      </c>
    </row>
    <row r="84" spans="1:16">
      <c r="A84" s="43">
        <v>81</v>
      </c>
      <c r="B84" s="43" t="s">
        <v>112</v>
      </c>
      <c r="C84" s="43" t="s">
        <v>30</v>
      </c>
      <c r="D84" s="44" t="s">
        <v>2</v>
      </c>
      <c r="E84" s="45">
        <v>9998</v>
      </c>
      <c r="F84" s="46">
        <v>12901</v>
      </c>
      <c r="G84" s="46">
        <v>11996</v>
      </c>
      <c r="H84" s="46">
        <v>12996</v>
      </c>
      <c r="I84" s="46">
        <v>6721</v>
      </c>
      <c r="J84" s="46">
        <v>3963</v>
      </c>
      <c r="K84" s="46">
        <v>8083</v>
      </c>
      <c r="L84" s="46">
        <v>9624</v>
      </c>
      <c r="M84" s="46">
        <v>12873</v>
      </c>
      <c r="N84" s="46">
        <v>9884</v>
      </c>
      <c r="O84" s="47">
        <v>9473</v>
      </c>
      <c r="P84" s="48">
        <f t="shared" si="1"/>
        <v>108512</v>
      </c>
    </row>
    <row r="85" spans="1:16">
      <c r="A85" s="26">
        <v>82</v>
      </c>
      <c r="B85" s="26" t="s">
        <v>112</v>
      </c>
      <c r="C85" s="26" t="s">
        <v>30</v>
      </c>
      <c r="D85" s="33" t="s">
        <v>264</v>
      </c>
      <c r="E85" s="36">
        <v>1237</v>
      </c>
      <c r="F85" s="25">
        <v>779</v>
      </c>
      <c r="G85" s="25">
        <v>854</v>
      </c>
      <c r="H85" s="25">
        <v>813</v>
      </c>
      <c r="I85" s="25">
        <v>1121</v>
      </c>
      <c r="J85" s="25">
        <v>1064</v>
      </c>
      <c r="K85" s="25">
        <v>810</v>
      </c>
      <c r="L85" s="25">
        <v>3091</v>
      </c>
      <c r="M85" s="25">
        <v>2824</v>
      </c>
      <c r="N85" s="25">
        <v>1244</v>
      </c>
      <c r="O85" s="37">
        <v>1690</v>
      </c>
      <c r="P85" s="39">
        <f t="shared" si="1"/>
        <v>15527</v>
      </c>
    </row>
    <row r="86" spans="1:16">
      <c r="A86" s="43">
        <v>83</v>
      </c>
      <c r="B86" s="43" t="s">
        <v>112</v>
      </c>
      <c r="C86" s="43" t="s">
        <v>30</v>
      </c>
      <c r="D86" s="44" t="s">
        <v>2</v>
      </c>
      <c r="E86" s="45">
        <v>1222</v>
      </c>
      <c r="F86" s="46">
        <v>2078</v>
      </c>
      <c r="G86" s="46">
        <v>1362</v>
      </c>
      <c r="H86" s="46">
        <v>1957</v>
      </c>
      <c r="I86" s="46">
        <v>2210</v>
      </c>
      <c r="J86" s="46">
        <v>1293</v>
      </c>
      <c r="K86" s="46">
        <v>3288</v>
      </c>
      <c r="L86" s="46">
        <v>2626</v>
      </c>
      <c r="M86" s="46">
        <v>2597</v>
      </c>
      <c r="N86" s="46">
        <v>4496</v>
      </c>
      <c r="O86" s="47">
        <v>3826</v>
      </c>
      <c r="P86" s="48">
        <f t="shared" si="1"/>
        <v>26955</v>
      </c>
    </row>
    <row r="87" spans="1:16">
      <c r="A87" s="26">
        <v>84</v>
      </c>
      <c r="B87" s="26" t="s">
        <v>20</v>
      </c>
      <c r="C87" s="26" t="s">
        <v>30</v>
      </c>
      <c r="D87" s="33" t="s">
        <v>264</v>
      </c>
      <c r="E87" s="36">
        <v>2185</v>
      </c>
      <c r="F87" s="25">
        <v>1398</v>
      </c>
      <c r="G87" s="25">
        <v>2542</v>
      </c>
      <c r="H87" s="25">
        <v>2170</v>
      </c>
      <c r="I87" s="25">
        <v>1688</v>
      </c>
      <c r="J87" s="25">
        <v>1631</v>
      </c>
      <c r="K87" s="25">
        <v>1414</v>
      </c>
      <c r="L87" s="25">
        <v>969</v>
      </c>
      <c r="M87" s="25">
        <v>2242</v>
      </c>
      <c r="N87" s="25">
        <v>1982</v>
      </c>
      <c r="O87" s="37">
        <v>1165</v>
      </c>
      <c r="P87" s="39">
        <f t="shared" si="1"/>
        <v>19386</v>
      </c>
    </row>
    <row r="88" spans="1:16">
      <c r="A88" s="43">
        <v>85</v>
      </c>
      <c r="B88" s="43" t="s">
        <v>20</v>
      </c>
      <c r="C88" s="43" t="s">
        <v>30</v>
      </c>
      <c r="D88" s="44" t="s">
        <v>2</v>
      </c>
      <c r="E88" s="45">
        <v>1402</v>
      </c>
      <c r="F88" s="46">
        <v>1394</v>
      </c>
      <c r="G88" s="46">
        <v>1270</v>
      </c>
      <c r="H88" s="46">
        <v>980</v>
      </c>
      <c r="I88" s="46">
        <v>1182</v>
      </c>
      <c r="J88" s="46">
        <v>1581</v>
      </c>
      <c r="K88" s="46">
        <v>946</v>
      </c>
      <c r="L88" s="46">
        <v>1115</v>
      </c>
      <c r="M88" s="46">
        <v>2662</v>
      </c>
      <c r="N88" s="46">
        <v>1817</v>
      </c>
      <c r="O88" s="47">
        <v>1025</v>
      </c>
      <c r="P88" s="48">
        <f t="shared" si="1"/>
        <v>15374</v>
      </c>
    </row>
    <row r="89" spans="1:16">
      <c r="A89" s="26">
        <v>86</v>
      </c>
      <c r="B89" s="26" t="s">
        <v>20</v>
      </c>
      <c r="C89" s="26" t="s">
        <v>30</v>
      </c>
      <c r="D89" s="33" t="s">
        <v>264</v>
      </c>
      <c r="E89" s="36">
        <v>326</v>
      </c>
      <c r="F89" s="25">
        <v>358</v>
      </c>
      <c r="G89" s="25">
        <v>500</v>
      </c>
      <c r="H89" s="25">
        <v>847</v>
      </c>
      <c r="I89" s="25">
        <v>323</v>
      </c>
      <c r="J89" s="25">
        <v>553</v>
      </c>
      <c r="K89" s="25">
        <v>168</v>
      </c>
      <c r="L89" s="25">
        <v>563</v>
      </c>
      <c r="M89" s="25">
        <v>669</v>
      </c>
      <c r="N89" s="25">
        <v>879</v>
      </c>
      <c r="O89" s="37">
        <v>442</v>
      </c>
      <c r="P89" s="39">
        <f t="shared" si="1"/>
        <v>5628</v>
      </c>
    </row>
    <row r="90" spans="1:16">
      <c r="A90" s="43">
        <v>87</v>
      </c>
      <c r="B90" s="43" t="s">
        <v>20</v>
      </c>
      <c r="C90" s="43" t="s">
        <v>30</v>
      </c>
      <c r="D90" s="44" t="s">
        <v>2</v>
      </c>
      <c r="E90" s="45">
        <v>497</v>
      </c>
      <c r="F90" s="46">
        <v>548</v>
      </c>
      <c r="G90" s="46">
        <v>435</v>
      </c>
      <c r="H90" s="46">
        <v>1715</v>
      </c>
      <c r="I90" s="46">
        <v>1178</v>
      </c>
      <c r="J90" s="46">
        <v>1082</v>
      </c>
      <c r="K90" s="46">
        <v>777</v>
      </c>
      <c r="L90" s="46">
        <v>794</v>
      </c>
      <c r="M90" s="46">
        <v>767</v>
      </c>
      <c r="N90" s="46">
        <v>2084</v>
      </c>
      <c r="O90" s="47">
        <v>325</v>
      </c>
      <c r="P90" s="48">
        <f t="shared" si="1"/>
        <v>10202</v>
      </c>
    </row>
    <row r="91" spans="1:16">
      <c r="A91" s="26">
        <v>88</v>
      </c>
      <c r="B91" s="26" t="s">
        <v>20</v>
      </c>
      <c r="C91" s="26" t="s">
        <v>30</v>
      </c>
      <c r="D91" s="33" t="s">
        <v>264</v>
      </c>
      <c r="E91" s="36">
        <v>1211</v>
      </c>
      <c r="F91" s="25">
        <v>1336</v>
      </c>
      <c r="G91" s="25">
        <v>931</v>
      </c>
      <c r="H91" s="25">
        <v>1528</v>
      </c>
      <c r="I91" s="25">
        <v>731</v>
      </c>
      <c r="J91" s="25">
        <v>443</v>
      </c>
      <c r="K91" s="25">
        <v>515</v>
      </c>
      <c r="L91" s="25">
        <v>534</v>
      </c>
      <c r="M91" s="25">
        <v>1482</v>
      </c>
      <c r="N91" s="25">
        <v>771</v>
      </c>
      <c r="O91" s="37">
        <v>574</v>
      </c>
      <c r="P91" s="39">
        <f t="shared" si="1"/>
        <v>10056</v>
      </c>
    </row>
    <row r="92" spans="1:16">
      <c r="A92" s="43">
        <v>89</v>
      </c>
      <c r="B92" s="43" t="s">
        <v>20</v>
      </c>
      <c r="C92" s="43" t="s">
        <v>30</v>
      </c>
      <c r="D92" s="44" t="s">
        <v>2</v>
      </c>
      <c r="E92" s="45">
        <v>494</v>
      </c>
      <c r="F92" s="46">
        <v>334</v>
      </c>
      <c r="G92" s="46">
        <v>465</v>
      </c>
      <c r="H92" s="46">
        <v>968</v>
      </c>
      <c r="I92" s="46">
        <v>663</v>
      </c>
      <c r="J92" s="46">
        <v>467</v>
      </c>
      <c r="K92" s="46">
        <v>250</v>
      </c>
      <c r="L92" s="46">
        <v>228</v>
      </c>
      <c r="M92" s="46">
        <v>545</v>
      </c>
      <c r="N92" s="46">
        <v>1339</v>
      </c>
      <c r="O92" s="47">
        <v>637</v>
      </c>
      <c r="P92" s="48">
        <f t="shared" si="1"/>
        <v>6390</v>
      </c>
    </row>
    <row r="93" spans="1:16">
      <c r="A93" s="26">
        <v>90</v>
      </c>
      <c r="B93" s="26" t="s">
        <v>5</v>
      </c>
      <c r="C93" s="26" t="s">
        <v>30</v>
      </c>
      <c r="D93" s="33" t="s">
        <v>264</v>
      </c>
      <c r="E93" s="36">
        <v>20533</v>
      </c>
      <c r="F93" s="25">
        <v>19947</v>
      </c>
      <c r="G93" s="25">
        <v>16234</v>
      </c>
      <c r="H93" s="25">
        <v>17256</v>
      </c>
      <c r="I93" s="25">
        <v>9299</v>
      </c>
      <c r="J93" s="25">
        <v>5785</v>
      </c>
      <c r="K93" s="25">
        <v>2681</v>
      </c>
      <c r="L93" s="25">
        <v>8140</v>
      </c>
      <c r="M93" s="25">
        <v>30199</v>
      </c>
      <c r="N93" s="25">
        <v>22419</v>
      </c>
      <c r="O93" s="37">
        <v>16161</v>
      </c>
      <c r="P93" s="39">
        <f t="shared" si="1"/>
        <v>168654</v>
      </c>
    </row>
    <row r="94" spans="1:16">
      <c r="A94" s="26">
        <v>91</v>
      </c>
      <c r="B94" s="26" t="s">
        <v>5</v>
      </c>
      <c r="C94" s="26" t="s">
        <v>30</v>
      </c>
      <c r="D94" s="33" t="s">
        <v>264</v>
      </c>
      <c r="E94" s="36">
        <v>7306</v>
      </c>
      <c r="F94" s="25">
        <v>4925</v>
      </c>
      <c r="G94" s="25">
        <v>4042</v>
      </c>
      <c r="H94" s="25">
        <v>3324</v>
      </c>
      <c r="I94" s="25">
        <v>1132</v>
      </c>
      <c r="J94" s="25">
        <v>1339</v>
      </c>
      <c r="K94" s="25">
        <v>939</v>
      </c>
      <c r="L94" s="25">
        <v>2357</v>
      </c>
      <c r="M94" s="25">
        <v>11779</v>
      </c>
      <c r="N94" s="25">
        <v>7808</v>
      </c>
      <c r="O94" s="37">
        <v>5237</v>
      </c>
      <c r="P94" s="39">
        <f t="shared" si="1"/>
        <v>50188</v>
      </c>
    </row>
    <row r="95" spans="1:16">
      <c r="A95" s="26">
        <v>92</v>
      </c>
      <c r="B95" s="26" t="s">
        <v>5</v>
      </c>
      <c r="C95" s="26" t="s">
        <v>30</v>
      </c>
      <c r="D95" s="33" t="s">
        <v>264</v>
      </c>
      <c r="E95" s="36">
        <v>15053</v>
      </c>
      <c r="F95" s="25">
        <v>20121</v>
      </c>
      <c r="G95" s="25">
        <v>13941</v>
      </c>
      <c r="H95" s="25">
        <v>21115</v>
      </c>
      <c r="I95" s="25">
        <v>17413</v>
      </c>
      <c r="J95" s="25">
        <v>10480</v>
      </c>
      <c r="K95" s="25">
        <v>7885</v>
      </c>
      <c r="L95" s="25">
        <v>13854</v>
      </c>
      <c r="M95" s="25">
        <v>45788</v>
      </c>
      <c r="N95" s="25">
        <v>43240</v>
      </c>
      <c r="O95" s="37">
        <v>28134</v>
      </c>
      <c r="P95" s="39">
        <f t="shared" si="1"/>
        <v>237024</v>
      </c>
    </row>
    <row r="96" spans="1:16">
      <c r="A96" s="26">
        <v>93</v>
      </c>
      <c r="B96" s="26" t="s">
        <v>5</v>
      </c>
      <c r="C96" s="26" t="s">
        <v>30</v>
      </c>
      <c r="D96" s="33" t="s">
        <v>264</v>
      </c>
      <c r="E96" s="36">
        <v>5239</v>
      </c>
      <c r="F96" s="25">
        <v>5828</v>
      </c>
      <c r="G96" s="25">
        <v>3434</v>
      </c>
      <c r="H96" s="25">
        <v>3448</v>
      </c>
      <c r="I96" s="25">
        <v>3888</v>
      </c>
      <c r="J96" s="25">
        <v>2988</v>
      </c>
      <c r="K96" s="25">
        <v>2214</v>
      </c>
      <c r="L96" s="25">
        <v>1980</v>
      </c>
      <c r="M96" s="25">
        <v>8216</v>
      </c>
      <c r="N96" s="25">
        <v>3826</v>
      </c>
      <c r="O96" s="37">
        <v>2992</v>
      </c>
      <c r="P96" s="39">
        <f t="shared" si="1"/>
        <v>44053</v>
      </c>
    </row>
    <row r="97" spans="1:16">
      <c r="A97" s="26">
        <v>94</v>
      </c>
      <c r="B97" s="26" t="s">
        <v>5</v>
      </c>
      <c r="C97" s="26" t="s">
        <v>30</v>
      </c>
      <c r="D97" s="33" t="s">
        <v>264</v>
      </c>
      <c r="E97" s="36">
        <v>11796</v>
      </c>
      <c r="F97" s="25">
        <v>11332</v>
      </c>
      <c r="G97" s="25">
        <v>8926</v>
      </c>
      <c r="H97" s="25">
        <v>10307</v>
      </c>
      <c r="I97" s="25">
        <v>7754</v>
      </c>
      <c r="J97" s="25">
        <v>10740</v>
      </c>
      <c r="K97" s="25">
        <v>9416</v>
      </c>
      <c r="L97" s="25">
        <v>6485</v>
      </c>
      <c r="M97" s="25">
        <v>14050</v>
      </c>
      <c r="N97" s="25">
        <v>10226</v>
      </c>
      <c r="O97" s="37">
        <v>7741</v>
      </c>
      <c r="P97" s="39">
        <f t="shared" si="1"/>
        <v>108773</v>
      </c>
    </row>
    <row r="98" spans="1:16">
      <c r="A98" s="26">
        <v>95</v>
      </c>
      <c r="B98" s="26" t="s">
        <v>5</v>
      </c>
      <c r="C98" s="26" t="s">
        <v>30</v>
      </c>
      <c r="D98" s="33" t="s">
        <v>264</v>
      </c>
      <c r="E98" s="36">
        <v>4964</v>
      </c>
      <c r="F98" s="25">
        <v>2341</v>
      </c>
      <c r="G98" s="25">
        <v>4429</v>
      </c>
      <c r="H98" s="25">
        <v>3345</v>
      </c>
      <c r="I98" s="25">
        <v>3946</v>
      </c>
      <c r="J98" s="25">
        <v>3522</v>
      </c>
      <c r="K98" s="25">
        <v>3362</v>
      </c>
      <c r="L98" s="25">
        <v>7629</v>
      </c>
      <c r="M98" s="25">
        <v>5473</v>
      </c>
      <c r="N98" s="25">
        <v>2782</v>
      </c>
      <c r="O98" s="37">
        <v>1327</v>
      </c>
      <c r="P98" s="39">
        <f t="shared" si="1"/>
        <v>43120</v>
      </c>
    </row>
    <row r="99" spans="1:16">
      <c r="A99" s="26">
        <v>96</v>
      </c>
      <c r="B99" s="26" t="s">
        <v>5</v>
      </c>
      <c r="C99" s="26" t="s">
        <v>30</v>
      </c>
      <c r="D99" s="33" t="s">
        <v>264</v>
      </c>
      <c r="E99" s="36">
        <v>3350</v>
      </c>
      <c r="F99" s="25">
        <v>5410</v>
      </c>
      <c r="G99" s="25">
        <v>6281</v>
      </c>
      <c r="H99" s="25">
        <v>8077</v>
      </c>
      <c r="I99" s="25">
        <v>5678</v>
      </c>
      <c r="J99" s="25">
        <v>2015</v>
      </c>
      <c r="K99" s="25">
        <v>3063</v>
      </c>
      <c r="L99" s="25">
        <v>1590</v>
      </c>
      <c r="M99" s="25">
        <v>7300</v>
      </c>
      <c r="N99" s="25">
        <v>8007</v>
      </c>
      <c r="O99" s="37">
        <v>7650</v>
      </c>
      <c r="P99" s="39">
        <f t="shared" si="1"/>
        <v>58421</v>
      </c>
    </row>
    <row r="100" spans="1:16">
      <c r="A100" s="26">
        <v>97</v>
      </c>
      <c r="B100" s="26" t="s">
        <v>5</v>
      </c>
      <c r="C100" s="26" t="s">
        <v>30</v>
      </c>
      <c r="D100" s="33" t="s">
        <v>264</v>
      </c>
      <c r="E100" s="36">
        <v>19191</v>
      </c>
      <c r="F100" s="25">
        <v>28090</v>
      </c>
      <c r="G100" s="25">
        <v>24754</v>
      </c>
      <c r="H100" s="25">
        <v>29007</v>
      </c>
      <c r="I100" s="25">
        <v>29128</v>
      </c>
      <c r="J100" s="25">
        <v>27782</v>
      </c>
      <c r="K100" s="25">
        <v>29589</v>
      </c>
      <c r="L100" s="25">
        <v>19266</v>
      </c>
      <c r="M100" s="25">
        <v>35834</v>
      </c>
      <c r="N100" s="25">
        <v>31937</v>
      </c>
      <c r="O100" s="37">
        <v>26926</v>
      </c>
      <c r="P100" s="39">
        <f t="shared" si="1"/>
        <v>301504</v>
      </c>
    </row>
    <row r="101" spans="1:16">
      <c r="A101" s="26">
        <v>98</v>
      </c>
      <c r="B101" s="26" t="s">
        <v>5</v>
      </c>
      <c r="C101" s="26" t="s">
        <v>30</v>
      </c>
      <c r="D101" s="33" t="s">
        <v>264</v>
      </c>
      <c r="E101" s="36">
        <v>177</v>
      </c>
      <c r="F101" s="25">
        <v>246</v>
      </c>
      <c r="G101" s="25">
        <v>666</v>
      </c>
      <c r="H101" s="25">
        <v>608</v>
      </c>
      <c r="I101" s="25">
        <v>49</v>
      </c>
      <c r="J101" s="25">
        <v>188</v>
      </c>
      <c r="K101" s="25">
        <v>146</v>
      </c>
      <c r="L101" s="25">
        <v>91</v>
      </c>
      <c r="M101" s="25">
        <v>471</v>
      </c>
      <c r="N101" s="25">
        <v>124</v>
      </c>
      <c r="O101" s="37">
        <v>75</v>
      </c>
      <c r="P101" s="39">
        <f t="shared" si="1"/>
        <v>2841</v>
      </c>
    </row>
    <row r="102" spans="1:16">
      <c r="A102" s="26">
        <v>99</v>
      </c>
      <c r="B102" s="26" t="s">
        <v>5</v>
      </c>
      <c r="C102" s="26" t="s">
        <v>30</v>
      </c>
      <c r="D102" s="33" t="s">
        <v>264</v>
      </c>
      <c r="E102" s="36">
        <v>7159</v>
      </c>
      <c r="F102" s="25">
        <v>6648</v>
      </c>
      <c r="G102" s="25">
        <v>4186</v>
      </c>
      <c r="H102" s="25">
        <v>4578</v>
      </c>
      <c r="I102" s="25">
        <v>2652</v>
      </c>
      <c r="J102" s="25">
        <v>3303</v>
      </c>
      <c r="K102" s="25">
        <v>2698</v>
      </c>
      <c r="L102" s="25">
        <v>1799</v>
      </c>
      <c r="M102" s="25">
        <v>6347</v>
      </c>
      <c r="N102" s="25">
        <v>4357</v>
      </c>
      <c r="O102" s="37">
        <v>3824</v>
      </c>
      <c r="P102" s="39">
        <f t="shared" si="1"/>
        <v>47551</v>
      </c>
    </row>
    <row r="103" spans="1:16">
      <c r="A103" s="26">
        <v>100</v>
      </c>
      <c r="B103" s="26" t="s">
        <v>5</v>
      </c>
      <c r="C103" s="26" t="s">
        <v>30</v>
      </c>
      <c r="D103" s="33" t="s">
        <v>264</v>
      </c>
      <c r="E103" s="36">
        <v>12544</v>
      </c>
      <c r="F103" s="25">
        <v>8940</v>
      </c>
      <c r="G103" s="25">
        <v>8307</v>
      </c>
      <c r="H103" s="25">
        <v>8954</v>
      </c>
      <c r="I103" s="25">
        <v>6187</v>
      </c>
      <c r="J103" s="25">
        <v>4018</v>
      </c>
      <c r="K103" s="25">
        <v>3545</v>
      </c>
      <c r="L103" s="25">
        <v>9421</v>
      </c>
      <c r="M103" s="25">
        <v>12784</v>
      </c>
      <c r="N103" s="25">
        <v>11104</v>
      </c>
      <c r="O103" s="37">
        <v>11410</v>
      </c>
      <c r="P103" s="39">
        <f t="shared" si="1"/>
        <v>97214</v>
      </c>
    </row>
    <row r="104" spans="1:16">
      <c r="A104" s="26">
        <v>101</v>
      </c>
      <c r="B104" s="26" t="s">
        <v>32</v>
      </c>
      <c r="C104" s="26" t="s">
        <v>30</v>
      </c>
      <c r="D104" s="33" t="s">
        <v>264</v>
      </c>
      <c r="E104" s="36">
        <v>4583</v>
      </c>
      <c r="F104" s="25">
        <v>3667</v>
      </c>
      <c r="G104" s="25">
        <v>1020</v>
      </c>
      <c r="H104" s="25">
        <v>1440</v>
      </c>
      <c r="I104" s="25">
        <v>1452</v>
      </c>
      <c r="J104" s="25">
        <v>1763</v>
      </c>
      <c r="K104" s="25">
        <v>2557</v>
      </c>
      <c r="L104" s="25">
        <v>1873</v>
      </c>
      <c r="M104" s="25">
        <v>4379</v>
      </c>
      <c r="N104" s="25">
        <v>2766</v>
      </c>
      <c r="O104" s="37">
        <v>1295</v>
      </c>
      <c r="P104" s="39">
        <f t="shared" si="1"/>
        <v>26795</v>
      </c>
    </row>
    <row r="105" spans="1:16">
      <c r="A105" s="43">
        <v>102</v>
      </c>
      <c r="B105" s="43" t="s">
        <v>32</v>
      </c>
      <c r="C105" s="43" t="s">
        <v>30</v>
      </c>
      <c r="D105" s="44" t="s">
        <v>2</v>
      </c>
      <c r="E105" s="45">
        <v>2837</v>
      </c>
      <c r="F105" s="46">
        <v>2085</v>
      </c>
      <c r="G105" s="46">
        <v>1934</v>
      </c>
      <c r="H105" s="46">
        <v>2155</v>
      </c>
      <c r="I105" s="46">
        <v>1858</v>
      </c>
      <c r="J105" s="46">
        <v>1207</v>
      </c>
      <c r="K105" s="46">
        <v>1720</v>
      </c>
      <c r="L105" s="46">
        <v>3889</v>
      </c>
      <c r="M105" s="46">
        <v>3937</v>
      </c>
      <c r="N105" s="46">
        <v>2315</v>
      </c>
      <c r="O105" s="47">
        <v>2000</v>
      </c>
      <c r="P105" s="48">
        <f t="shared" si="1"/>
        <v>25937</v>
      </c>
    </row>
    <row r="106" spans="1:16">
      <c r="A106" s="26">
        <v>103</v>
      </c>
      <c r="B106" s="26" t="s">
        <v>117</v>
      </c>
      <c r="C106" s="26" t="s">
        <v>29</v>
      </c>
      <c r="D106" s="33" t="s">
        <v>264</v>
      </c>
      <c r="E106" s="36">
        <v>81</v>
      </c>
      <c r="F106" s="25">
        <v>14147</v>
      </c>
      <c r="G106" s="25">
        <v>8154</v>
      </c>
      <c r="H106" s="25">
        <v>12379</v>
      </c>
      <c r="I106" s="25">
        <v>12513</v>
      </c>
      <c r="J106" s="25">
        <v>14853</v>
      </c>
      <c r="K106" s="25">
        <v>17859</v>
      </c>
      <c r="L106" s="25">
        <v>10874</v>
      </c>
      <c r="M106" s="25">
        <v>23445</v>
      </c>
      <c r="N106" s="25">
        <v>23158</v>
      </c>
      <c r="O106" s="37">
        <v>12927</v>
      </c>
      <c r="P106" s="39">
        <f t="shared" si="1"/>
        <v>150390</v>
      </c>
    </row>
    <row r="107" spans="1:16">
      <c r="A107" s="26">
        <v>104</v>
      </c>
      <c r="B107" s="26" t="s">
        <v>5</v>
      </c>
      <c r="C107" s="26" t="s">
        <v>29</v>
      </c>
      <c r="D107" s="33" t="s">
        <v>264</v>
      </c>
      <c r="E107" s="36">
        <v>24372</v>
      </c>
      <c r="F107" s="25">
        <v>14215</v>
      </c>
      <c r="G107" s="25">
        <v>17956</v>
      </c>
      <c r="H107" s="25">
        <v>13093</v>
      </c>
      <c r="I107" s="25">
        <v>10486</v>
      </c>
      <c r="J107" s="25">
        <v>20580</v>
      </c>
      <c r="K107" s="25">
        <v>21048</v>
      </c>
      <c r="L107" s="25">
        <v>9997</v>
      </c>
      <c r="M107" s="25">
        <v>36171</v>
      </c>
      <c r="N107" s="25">
        <v>23652</v>
      </c>
      <c r="O107" s="37">
        <v>15228</v>
      </c>
      <c r="P107" s="39">
        <f t="shared" si="1"/>
        <v>206798</v>
      </c>
    </row>
    <row r="108" spans="1:16">
      <c r="A108" s="26">
        <v>105</v>
      </c>
      <c r="B108" s="26" t="s">
        <v>5</v>
      </c>
      <c r="C108" s="26" t="s">
        <v>29</v>
      </c>
      <c r="D108" s="33" t="s">
        <v>264</v>
      </c>
      <c r="E108" s="36">
        <v>17476</v>
      </c>
      <c r="F108" s="25">
        <v>11178</v>
      </c>
      <c r="G108" s="25">
        <v>7294</v>
      </c>
      <c r="H108" s="25">
        <v>13815</v>
      </c>
      <c r="I108" s="25">
        <v>6411</v>
      </c>
      <c r="J108" s="25">
        <v>8494</v>
      </c>
      <c r="K108" s="25">
        <v>4621</v>
      </c>
      <c r="L108" s="25">
        <v>6466</v>
      </c>
      <c r="M108" s="25">
        <v>13301</v>
      </c>
      <c r="N108" s="25">
        <v>8782</v>
      </c>
      <c r="O108" s="37">
        <v>9475</v>
      </c>
      <c r="P108" s="39">
        <f t="shared" si="1"/>
        <v>107313</v>
      </c>
    </row>
    <row r="109" spans="1:16">
      <c r="A109" s="26">
        <v>106</v>
      </c>
      <c r="B109" s="26" t="s">
        <v>5</v>
      </c>
      <c r="C109" s="26" t="s">
        <v>29</v>
      </c>
      <c r="D109" s="33" t="s">
        <v>264</v>
      </c>
      <c r="E109" s="36">
        <v>18663</v>
      </c>
      <c r="F109" s="25">
        <v>13799</v>
      </c>
      <c r="G109" s="25">
        <v>14376</v>
      </c>
      <c r="H109" s="25">
        <v>11591</v>
      </c>
      <c r="I109" s="25">
        <v>11363</v>
      </c>
      <c r="J109" s="25">
        <v>17255</v>
      </c>
      <c r="K109" s="25">
        <v>12249</v>
      </c>
      <c r="L109" s="25">
        <v>8989</v>
      </c>
      <c r="M109" s="25">
        <v>17284</v>
      </c>
      <c r="N109" s="25">
        <v>18133</v>
      </c>
      <c r="O109" s="37">
        <v>9758</v>
      </c>
      <c r="P109" s="39">
        <f t="shared" si="1"/>
        <v>153460</v>
      </c>
    </row>
    <row r="110" spans="1:16">
      <c r="A110" s="26">
        <v>107</v>
      </c>
      <c r="B110" s="26" t="s">
        <v>5</v>
      </c>
      <c r="C110" s="26" t="s">
        <v>29</v>
      </c>
      <c r="D110" s="33" t="s">
        <v>264</v>
      </c>
      <c r="E110" s="36">
        <v>31587</v>
      </c>
      <c r="F110" s="25">
        <v>24538</v>
      </c>
      <c r="G110" s="25">
        <v>15628</v>
      </c>
      <c r="H110" s="25">
        <v>26232</v>
      </c>
      <c r="I110" s="25">
        <v>7934</v>
      </c>
      <c r="J110" s="25">
        <v>26526</v>
      </c>
      <c r="K110" s="25">
        <v>17026</v>
      </c>
      <c r="L110" s="25">
        <v>17720</v>
      </c>
      <c r="M110" s="25">
        <v>10763</v>
      </c>
      <c r="N110" s="25">
        <v>25869</v>
      </c>
      <c r="O110" s="37">
        <v>19771</v>
      </c>
      <c r="P110" s="39">
        <f t="shared" si="1"/>
        <v>223594</v>
      </c>
    </row>
    <row r="111" spans="1:16">
      <c r="A111" s="26">
        <v>108</v>
      </c>
      <c r="B111" s="26" t="s">
        <v>4</v>
      </c>
      <c r="C111" s="26" t="s">
        <v>111</v>
      </c>
      <c r="D111" s="33" t="s">
        <v>264</v>
      </c>
      <c r="E111" s="36">
        <v>2217</v>
      </c>
      <c r="F111" s="25">
        <v>2230</v>
      </c>
      <c r="G111" s="25">
        <v>2225</v>
      </c>
      <c r="H111" s="25">
        <v>3717</v>
      </c>
      <c r="I111" s="25">
        <v>1314</v>
      </c>
      <c r="J111" s="25">
        <v>1799</v>
      </c>
      <c r="K111" s="25">
        <v>2127</v>
      </c>
      <c r="L111" s="25">
        <v>2564</v>
      </c>
      <c r="M111" s="25">
        <v>2547</v>
      </c>
      <c r="N111" s="25">
        <v>3318</v>
      </c>
      <c r="O111" s="37">
        <v>2166</v>
      </c>
      <c r="P111" s="39">
        <f t="shared" si="1"/>
        <v>26224</v>
      </c>
    </row>
    <row r="112" spans="1:16">
      <c r="A112" s="26">
        <v>109</v>
      </c>
      <c r="B112" s="26" t="s">
        <v>206</v>
      </c>
      <c r="C112" s="26" t="s">
        <v>111</v>
      </c>
      <c r="D112" s="33" t="s">
        <v>264</v>
      </c>
      <c r="E112" s="36">
        <v>3005</v>
      </c>
      <c r="F112" s="25">
        <v>2753</v>
      </c>
      <c r="G112" s="25">
        <v>1983</v>
      </c>
      <c r="H112" s="25">
        <v>3948</v>
      </c>
      <c r="I112" s="25">
        <v>2306</v>
      </c>
      <c r="J112" s="25">
        <v>3174</v>
      </c>
      <c r="K112" s="25">
        <v>3282</v>
      </c>
      <c r="L112" s="25">
        <v>51614</v>
      </c>
      <c r="M112" s="25">
        <v>4459</v>
      </c>
      <c r="N112" s="25">
        <v>0</v>
      </c>
      <c r="O112" s="37">
        <v>7306</v>
      </c>
      <c r="P112" s="39">
        <f t="shared" si="1"/>
        <v>83830</v>
      </c>
    </row>
    <row r="113" spans="1:16">
      <c r="A113" s="43">
        <v>110</v>
      </c>
      <c r="B113" s="43" t="s">
        <v>206</v>
      </c>
      <c r="C113" s="43" t="s">
        <v>111</v>
      </c>
      <c r="D113" s="44" t="s">
        <v>2</v>
      </c>
      <c r="E113" s="45">
        <v>842</v>
      </c>
      <c r="F113" s="46">
        <v>642</v>
      </c>
      <c r="G113" s="46">
        <v>556</v>
      </c>
      <c r="H113" s="46">
        <v>824</v>
      </c>
      <c r="I113" s="46">
        <v>717</v>
      </c>
      <c r="J113" s="46">
        <v>605</v>
      </c>
      <c r="K113" s="46">
        <v>1047</v>
      </c>
      <c r="L113" s="46">
        <v>1177</v>
      </c>
      <c r="M113" s="46">
        <v>1584</v>
      </c>
      <c r="N113" s="46">
        <v>1991</v>
      </c>
      <c r="O113" s="47">
        <v>2213</v>
      </c>
      <c r="P113" s="48">
        <f t="shared" si="1"/>
        <v>12198</v>
      </c>
    </row>
    <row r="114" spans="1:16">
      <c r="A114" s="26">
        <v>111</v>
      </c>
      <c r="B114" s="26" t="s">
        <v>5</v>
      </c>
      <c r="C114" s="26" t="s">
        <v>111</v>
      </c>
      <c r="D114" s="33" t="s">
        <v>264</v>
      </c>
      <c r="E114" s="36">
        <v>86778</v>
      </c>
      <c r="F114" s="25">
        <v>66537</v>
      </c>
      <c r="G114" s="25">
        <v>50162</v>
      </c>
      <c r="H114" s="25">
        <v>39400</v>
      </c>
      <c r="I114" s="25">
        <v>29556</v>
      </c>
      <c r="J114" s="25">
        <v>10643</v>
      </c>
      <c r="K114" s="25">
        <v>31213</v>
      </c>
      <c r="L114" s="25">
        <v>57216</v>
      </c>
      <c r="M114" s="25">
        <v>69963</v>
      </c>
      <c r="N114" s="25">
        <v>31272</v>
      </c>
      <c r="O114" s="37">
        <v>38305</v>
      </c>
      <c r="P114" s="39">
        <f t="shared" si="1"/>
        <v>511045</v>
      </c>
    </row>
    <row r="115" spans="1:16">
      <c r="A115" s="26">
        <v>112</v>
      </c>
      <c r="B115" s="26" t="s">
        <v>220</v>
      </c>
      <c r="C115" s="26" t="s">
        <v>62</v>
      </c>
      <c r="D115" s="33" t="s">
        <v>264</v>
      </c>
      <c r="E115" s="36">
        <v>19675</v>
      </c>
      <c r="F115" s="25">
        <v>10003</v>
      </c>
      <c r="G115" s="25">
        <v>16850</v>
      </c>
      <c r="H115" s="25">
        <v>14605</v>
      </c>
      <c r="I115" s="25">
        <v>16006</v>
      </c>
      <c r="J115" s="25">
        <v>16053</v>
      </c>
      <c r="K115" s="25">
        <v>19615</v>
      </c>
      <c r="L115" s="25">
        <v>22376</v>
      </c>
      <c r="M115" s="25">
        <v>15187</v>
      </c>
      <c r="N115" s="25">
        <v>21180</v>
      </c>
      <c r="O115" s="37">
        <v>27067</v>
      </c>
      <c r="P115" s="39">
        <f t="shared" si="1"/>
        <v>198617</v>
      </c>
    </row>
    <row r="116" spans="1:16">
      <c r="A116" s="26">
        <v>113</v>
      </c>
      <c r="B116" s="26" t="s">
        <v>197</v>
      </c>
      <c r="C116" s="26" t="s">
        <v>62</v>
      </c>
      <c r="D116" s="33" t="s">
        <v>264</v>
      </c>
      <c r="E116" s="36">
        <v>1320</v>
      </c>
      <c r="F116" s="25">
        <v>2210</v>
      </c>
      <c r="G116" s="25">
        <v>1815</v>
      </c>
      <c r="H116" s="25">
        <v>1306</v>
      </c>
      <c r="I116" s="25">
        <v>434</v>
      </c>
      <c r="J116" s="25">
        <v>186</v>
      </c>
      <c r="K116" s="25">
        <v>631</v>
      </c>
      <c r="L116" s="25">
        <v>1602</v>
      </c>
      <c r="M116" s="25">
        <v>3461</v>
      </c>
      <c r="N116" s="25">
        <v>3851</v>
      </c>
      <c r="O116" s="37">
        <v>3579</v>
      </c>
      <c r="P116" s="39">
        <f t="shared" si="1"/>
        <v>20395</v>
      </c>
    </row>
    <row r="117" spans="1:16">
      <c r="A117" s="26">
        <v>114</v>
      </c>
      <c r="B117" s="26" t="s">
        <v>197</v>
      </c>
      <c r="C117" s="26" t="s">
        <v>62</v>
      </c>
      <c r="D117" s="33" t="s">
        <v>264</v>
      </c>
      <c r="E117" s="36">
        <v>6463</v>
      </c>
      <c r="F117" s="25">
        <v>7298</v>
      </c>
      <c r="G117" s="25">
        <v>6358</v>
      </c>
      <c r="H117" s="25">
        <v>6872</v>
      </c>
      <c r="I117" s="25">
        <v>6048</v>
      </c>
      <c r="J117" s="25">
        <v>3908</v>
      </c>
      <c r="K117" s="25">
        <v>3123</v>
      </c>
      <c r="L117" s="25">
        <v>1084</v>
      </c>
      <c r="M117" s="25">
        <v>9623</v>
      </c>
      <c r="N117" s="25">
        <v>10891</v>
      </c>
      <c r="O117" s="37">
        <v>7610</v>
      </c>
      <c r="P117" s="39">
        <f t="shared" si="1"/>
        <v>69278</v>
      </c>
    </row>
    <row r="118" spans="1:16">
      <c r="A118" s="26">
        <v>115</v>
      </c>
      <c r="B118" s="26" t="s">
        <v>4</v>
      </c>
      <c r="C118" s="26" t="s">
        <v>62</v>
      </c>
      <c r="D118" s="33" t="s">
        <v>264</v>
      </c>
      <c r="E118" s="36">
        <v>6246</v>
      </c>
      <c r="F118" s="25">
        <v>6805</v>
      </c>
      <c r="G118" s="25">
        <v>7619</v>
      </c>
      <c r="H118" s="25">
        <v>11257</v>
      </c>
      <c r="I118" s="25">
        <v>8221</v>
      </c>
      <c r="J118" s="25">
        <v>5213</v>
      </c>
      <c r="K118" s="25">
        <v>4409</v>
      </c>
      <c r="L118" s="25">
        <v>5217</v>
      </c>
      <c r="M118" s="25">
        <v>17464</v>
      </c>
      <c r="N118" s="25">
        <v>11475</v>
      </c>
      <c r="O118" s="37">
        <v>9527</v>
      </c>
      <c r="P118" s="39">
        <f t="shared" si="1"/>
        <v>93453</v>
      </c>
    </row>
    <row r="119" spans="1:16">
      <c r="A119" s="26">
        <v>116</v>
      </c>
      <c r="B119" s="26" t="s">
        <v>4</v>
      </c>
      <c r="C119" s="26" t="s">
        <v>62</v>
      </c>
      <c r="D119" s="33" t="s">
        <v>264</v>
      </c>
      <c r="E119" s="36">
        <v>668</v>
      </c>
      <c r="F119" s="25">
        <v>602</v>
      </c>
      <c r="G119" s="25">
        <v>357</v>
      </c>
      <c r="H119" s="25">
        <v>58</v>
      </c>
      <c r="I119" s="25">
        <v>52</v>
      </c>
      <c r="J119" s="25">
        <v>2943</v>
      </c>
      <c r="K119" s="25">
        <v>22</v>
      </c>
      <c r="L119" s="25">
        <v>158</v>
      </c>
      <c r="M119" s="25">
        <v>154</v>
      </c>
      <c r="N119" s="25">
        <v>300</v>
      </c>
      <c r="O119" s="37">
        <v>514</v>
      </c>
      <c r="P119" s="39">
        <f t="shared" si="1"/>
        <v>5828</v>
      </c>
    </row>
    <row r="120" spans="1:16">
      <c r="A120" s="26">
        <v>117</v>
      </c>
      <c r="B120" s="26" t="s">
        <v>4</v>
      </c>
      <c r="C120" s="26" t="s">
        <v>62</v>
      </c>
      <c r="D120" s="33" t="s">
        <v>264</v>
      </c>
      <c r="E120" s="36">
        <v>507</v>
      </c>
      <c r="F120" s="25">
        <v>262</v>
      </c>
      <c r="G120" s="25">
        <v>484</v>
      </c>
      <c r="H120" s="25">
        <v>261</v>
      </c>
      <c r="I120" s="25">
        <v>164</v>
      </c>
      <c r="J120" s="25">
        <v>419</v>
      </c>
      <c r="K120" s="25">
        <v>973</v>
      </c>
      <c r="L120" s="25">
        <v>952</v>
      </c>
      <c r="M120" s="25">
        <v>1225</v>
      </c>
      <c r="N120" s="25">
        <v>1405</v>
      </c>
      <c r="O120" s="37">
        <v>508</v>
      </c>
      <c r="P120" s="39">
        <f t="shared" si="1"/>
        <v>7160</v>
      </c>
    </row>
    <row r="121" spans="1:16">
      <c r="A121" s="26">
        <v>118</v>
      </c>
      <c r="B121" s="26" t="s">
        <v>3</v>
      </c>
      <c r="C121" s="26" t="s">
        <v>62</v>
      </c>
      <c r="D121" s="33" t="s">
        <v>264</v>
      </c>
      <c r="E121" s="36">
        <v>1482</v>
      </c>
      <c r="F121" s="25">
        <v>985</v>
      </c>
      <c r="G121" s="25">
        <v>2107</v>
      </c>
      <c r="H121" s="25">
        <v>1606</v>
      </c>
      <c r="I121" s="25">
        <v>3020</v>
      </c>
      <c r="J121" s="25">
        <v>1926</v>
      </c>
      <c r="K121" s="25">
        <v>2404</v>
      </c>
      <c r="L121" s="25">
        <v>1153</v>
      </c>
      <c r="M121" s="25">
        <v>0</v>
      </c>
      <c r="N121" s="25">
        <v>7999</v>
      </c>
      <c r="O121" s="37">
        <v>1590</v>
      </c>
      <c r="P121" s="39">
        <f t="shared" si="1"/>
        <v>24272</v>
      </c>
    </row>
    <row r="122" spans="1:16">
      <c r="A122" s="26">
        <v>119</v>
      </c>
      <c r="B122" s="26" t="s">
        <v>3</v>
      </c>
      <c r="C122" s="26" t="s">
        <v>62</v>
      </c>
      <c r="D122" s="33" t="s">
        <v>264</v>
      </c>
      <c r="E122" s="36">
        <v>1940</v>
      </c>
      <c r="F122" s="25">
        <v>1479</v>
      </c>
      <c r="G122" s="25">
        <v>662</v>
      </c>
      <c r="H122" s="25">
        <v>1357</v>
      </c>
      <c r="I122" s="25">
        <v>1112</v>
      </c>
      <c r="J122" s="25">
        <v>929</v>
      </c>
      <c r="K122" s="25">
        <v>886</v>
      </c>
      <c r="L122" s="25">
        <v>2423</v>
      </c>
      <c r="M122" s="25">
        <v>788</v>
      </c>
      <c r="N122" s="25">
        <v>1172</v>
      </c>
      <c r="O122" s="37">
        <v>1240</v>
      </c>
      <c r="P122" s="39">
        <f t="shared" si="1"/>
        <v>13988</v>
      </c>
    </row>
    <row r="123" spans="1:16">
      <c r="A123" s="26">
        <v>120</v>
      </c>
      <c r="B123" s="26" t="s">
        <v>3</v>
      </c>
      <c r="C123" s="26" t="s">
        <v>62</v>
      </c>
      <c r="D123" s="33" t="s">
        <v>264</v>
      </c>
      <c r="E123" s="36">
        <v>841</v>
      </c>
      <c r="F123" s="25">
        <v>1237</v>
      </c>
      <c r="G123" s="25">
        <v>320</v>
      </c>
      <c r="H123" s="25">
        <v>621</v>
      </c>
      <c r="I123" s="25">
        <v>786</v>
      </c>
      <c r="J123" s="25">
        <v>937</v>
      </c>
      <c r="K123" s="25">
        <v>537</v>
      </c>
      <c r="L123" s="25">
        <v>1322</v>
      </c>
      <c r="M123" s="25">
        <v>1168</v>
      </c>
      <c r="N123" s="25">
        <v>1144</v>
      </c>
      <c r="O123" s="37">
        <v>490</v>
      </c>
      <c r="P123" s="39">
        <f t="shared" si="1"/>
        <v>9403</v>
      </c>
    </row>
    <row r="124" spans="1:16">
      <c r="A124" s="26">
        <v>121</v>
      </c>
      <c r="B124" s="26" t="s">
        <v>3</v>
      </c>
      <c r="C124" s="26" t="s">
        <v>62</v>
      </c>
      <c r="D124" s="33" t="s">
        <v>264</v>
      </c>
      <c r="E124" s="36">
        <v>1501</v>
      </c>
      <c r="F124" s="25">
        <v>773</v>
      </c>
      <c r="G124" s="25">
        <v>2787</v>
      </c>
      <c r="H124" s="25">
        <v>1930</v>
      </c>
      <c r="I124" s="25">
        <v>894</v>
      </c>
      <c r="J124" s="25">
        <v>2450</v>
      </c>
      <c r="K124" s="25">
        <v>1027</v>
      </c>
      <c r="L124" s="25">
        <v>4263</v>
      </c>
      <c r="M124" s="25">
        <v>1869</v>
      </c>
      <c r="N124" s="25">
        <v>877</v>
      </c>
      <c r="O124" s="37">
        <v>3188</v>
      </c>
      <c r="P124" s="39">
        <f t="shared" si="1"/>
        <v>21559</v>
      </c>
    </row>
    <row r="125" spans="1:16">
      <c r="A125" s="26">
        <v>122</v>
      </c>
      <c r="B125" s="26" t="s">
        <v>3</v>
      </c>
      <c r="C125" s="26" t="s">
        <v>62</v>
      </c>
      <c r="D125" s="33" t="s">
        <v>264</v>
      </c>
      <c r="E125" s="36">
        <v>831</v>
      </c>
      <c r="F125" s="25">
        <v>563</v>
      </c>
      <c r="G125" s="25">
        <v>423</v>
      </c>
      <c r="H125" s="25">
        <v>339</v>
      </c>
      <c r="I125" s="25">
        <v>834</v>
      </c>
      <c r="J125" s="25">
        <v>338</v>
      </c>
      <c r="K125" s="25">
        <v>498</v>
      </c>
      <c r="L125" s="25">
        <v>571</v>
      </c>
      <c r="M125" s="25">
        <v>599</v>
      </c>
      <c r="N125" s="25">
        <v>565</v>
      </c>
      <c r="O125" s="37">
        <v>333</v>
      </c>
      <c r="P125" s="39">
        <f t="shared" si="1"/>
        <v>5894</v>
      </c>
    </row>
    <row r="126" spans="1:16">
      <c r="A126" s="26">
        <v>123</v>
      </c>
      <c r="B126" s="26" t="s">
        <v>3</v>
      </c>
      <c r="C126" s="26" t="s">
        <v>62</v>
      </c>
      <c r="D126" s="33" t="s">
        <v>264</v>
      </c>
      <c r="E126" s="36">
        <v>1631</v>
      </c>
      <c r="F126" s="25">
        <v>688</v>
      </c>
      <c r="G126" s="25">
        <v>509</v>
      </c>
      <c r="H126" s="25">
        <v>1759</v>
      </c>
      <c r="I126" s="25">
        <v>817</v>
      </c>
      <c r="J126" s="25">
        <v>972</v>
      </c>
      <c r="K126" s="25">
        <v>1941</v>
      </c>
      <c r="L126" s="25">
        <v>2592</v>
      </c>
      <c r="M126" s="25">
        <v>1735</v>
      </c>
      <c r="N126" s="25">
        <v>2149</v>
      </c>
      <c r="O126" s="37">
        <v>1063</v>
      </c>
      <c r="P126" s="39">
        <f t="shared" si="1"/>
        <v>15856</v>
      </c>
    </row>
    <row r="127" spans="1:16">
      <c r="A127" s="26">
        <v>124</v>
      </c>
      <c r="B127" s="26" t="s">
        <v>3</v>
      </c>
      <c r="C127" s="26" t="s">
        <v>62</v>
      </c>
      <c r="D127" s="33" t="s">
        <v>264</v>
      </c>
      <c r="E127" s="36">
        <v>2009</v>
      </c>
      <c r="F127" s="25">
        <v>1431</v>
      </c>
      <c r="G127" s="25">
        <v>2337</v>
      </c>
      <c r="H127" s="25">
        <v>1542</v>
      </c>
      <c r="I127" s="25">
        <v>1152</v>
      </c>
      <c r="J127" s="25">
        <v>830</v>
      </c>
      <c r="K127" s="25">
        <v>1439</v>
      </c>
      <c r="L127" s="25">
        <v>1442</v>
      </c>
      <c r="M127" s="25">
        <v>1610</v>
      </c>
      <c r="N127" s="25">
        <v>1216</v>
      </c>
      <c r="O127" s="37">
        <v>1936</v>
      </c>
      <c r="P127" s="39">
        <f t="shared" si="1"/>
        <v>16944</v>
      </c>
    </row>
    <row r="128" spans="1:16">
      <c r="A128" s="26">
        <v>125</v>
      </c>
      <c r="B128" s="26" t="s">
        <v>3</v>
      </c>
      <c r="C128" s="26" t="s">
        <v>62</v>
      </c>
      <c r="D128" s="33" t="s">
        <v>264</v>
      </c>
      <c r="E128" s="36">
        <v>1115</v>
      </c>
      <c r="F128" s="25">
        <v>1147</v>
      </c>
      <c r="G128" s="25">
        <v>1174</v>
      </c>
      <c r="H128" s="25">
        <v>663</v>
      </c>
      <c r="I128" s="25">
        <v>635</v>
      </c>
      <c r="J128" s="25">
        <v>848</v>
      </c>
      <c r="K128" s="25">
        <v>511</v>
      </c>
      <c r="L128" s="25">
        <v>912</v>
      </c>
      <c r="M128" s="25">
        <v>440</v>
      </c>
      <c r="N128" s="25">
        <v>889</v>
      </c>
      <c r="O128" s="37">
        <v>729</v>
      </c>
      <c r="P128" s="39">
        <f t="shared" si="1"/>
        <v>9063</v>
      </c>
    </row>
    <row r="129" spans="1:16">
      <c r="A129" s="26">
        <v>126</v>
      </c>
      <c r="B129" s="26" t="s">
        <v>117</v>
      </c>
      <c r="C129" s="26" t="s">
        <v>62</v>
      </c>
      <c r="D129" s="33" t="s">
        <v>264</v>
      </c>
      <c r="E129" s="36">
        <v>9561</v>
      </c>
      <c r="F129" s="25">
        <v>12320</v>
      </c>
      <c r="G129" s="25">
        <v>15104</v>
      </c>
      <c r="H129" s="25">
        <v>27630</v>
      </c>
      <c r="I129" s="25">
        <v>16613</v>
      </c>
      <c r="J129" s="25">
        <v>13301</v>
      </c>
      <c r="K129" s="25">
        <v>21787</v>
      </c>
      <c r="L129" s="25">
        <v>16052</v>
      </c>
      <c r="M129" s="25">
        <v>18636</v>
      </c>
      <c r="N129" s="25">
        <v>25182</v>
      </c>
      <c r="O129" s="37">
        <v>18672</v>
      </c>
      <c r="P129" s="39">
        <f t="shared" si="1"/>
        <v>194858</v>
      </c>
    </row>
    <row r="130" spans="1:16">
      <c r="A130" s="26">
        <v>127</v>
      </c>
      <c r="B130" s="26" t="s">
        <v>117</v>
      </c>
      <c r="C130" s="26" t="s">
        <v>62</v>
      </c>
      <c r="D130" s="33" t="s">
        <v>264</v>
      </c>
      <c r="E130" s="36">
        <v>3163</v>
      </c>
      <c r="F130" s="25">
        <v>1730</v>
      </c>
      <c r="G130" s="25">
        <v>1996</v>
      </c>
      <c r="H130" s="25">
        <v>3569</v>
      </c>
      <c r="I130" s="25">
        <v>1942</v>
      </c>
      <c r="J130" s="25">
        <v>2370</v>
      </c>
      <c r="K130" s="25">
        <v>2952</v>
      </c>
      <c r="L130" s="25">
        <v>7027</v>
      </c>
      <c r="M130" s="25">
        <v>4051</v>
      </c>
      <c r="N130" s="25">
        <v>2742</v>
      </c>
      <c r="O130" s="37">
        <v>3135</v>
      </c>
      <c r="P130" s="39">
        <f t="shared" si="1"/>
        <v>34677</v>
      </c>
    </row>
    <row r="131" spans="1:16">
      <c r="A131" s="26">
        <v>128</v>
      </c>
      <c r="B131" s="26" t="s">
        <v>117</v>
      </c>
      <c r="C131" s="26" t="s">
        <v>62</v>
      </c>
      <c r="D131" s="33" t="s">
        <v>264</v>
      </c>
      <c r="E131" s="36">
        <v>603</v>
      </c>
      <c r="F131" s="25">
        <v>703</v>
      </c>
      <c r="G131" s="25">
        <v>1199</v>
      </c>
      <c r="H131" s="25">
        <v>2055</v>
      </c>
      <c r="I131" s="25">
        <v>747</v>
      </c>
      <c r="J131" s="25">
        <v>1146</v>
      </c>
      <c r="K131" s="25">
        <v>2585</v>
      </c>
      <c r="L131" s="25">
        <v>4044</v>
      </c>
      <c r="M131" s="25">
        <v>1113</v>
      </c>
      <c r="N131" s="25">
        <v>3527</v>
      </c>
      <c r="O131" s="37">
        <v>1944</v>
      </c>
      <c r="P131" s="39">
        <f t="shared" si="1"/>
        <v>19666</v>
      </c>
    </row>
    <row r="132" spans="1:16">
      <c r="A132" s="26">
        <v>129</v>
      </c>
      <c r="B132" s="26" t="s">
        <v>117</v>
      </c>
      <c r="C132" s="26" t="s">
        <v>62</v>
      </c>
      <c r="D132" s="33" t="s">
        <v>264</v>
      </c>
      <c r="E132" s="36">
        <v>3955</v>
      </c>
      <c r="F132" s="25">
        <v>3280</v>
      </c>
      <c r="G132" s="25">
        <v>2729</v>
      </c>
      <c r="H132" s="25">
        <v>2534</v>
      </c>
      <c r="I132" s="25">
        <v>2538</v>
      </c>
      <c r="J132" s="25">
        <v>2906</v>
      </c>
      <c r="K132" s="25">
        <v>2931</v>
      </c>
      <c r="L132" s="25">
        <v>5602</v>
      </c>
      <c r="M132" s="25">
        <v>3494</v>
      </c>
      <c r="N132" s="25">
        <v>2257</v>
      </c>
      <c r="O132" s="37">
        <v>1389</v>
      </c>
      <c r="P132" s="39">
        <f t="shared" si="1"/>
        <v>33615</v>
      </c>
    </row>
    <row r="133" spans="1:16">
      <c r="A133" s="26">
        <v>130</v>
      </c>
      <c r="B133" s="26" t="s">
        <v>117</v>
      </c>
      <c r="C133" s="26" t="s">
        <v>62</v>
      </c>
      <c r="D133" s="33" t="s">
        <v>264</v>
      </c>
      <c r="E133" s="36">
        <v>13491</v>
      </c>
      <c r="F133" s="25">
        <v>13201</v>
      </c>
      <c r="G133" s="25">
        <v>23985</v>
      </c>
      <c r="H133" s="25">
        <v>25194</v>
      </c>
      <c r="I133" s="25">
        <v>20417</v>
      </c>
      <c r="J133" s="25">
        <v>8845</v>
      </c>
      <c r="K133" s="25">
        <v>10498</v>
      </c>
      <c r="L133" s="25">
        <v>5870</v>
      </c>
      <c r="M133" s="25">
        <v>19535</v>
      </c>
      <c r="N133" s="25">
        <v>20061</v>
      </c>
      <c r="O133" s="37">
        <v>24676</v>
      </c>
      <c r="P133" s="39">
        <f t="shared" ref="P133:P196" si="2">SUM(E133:O133)</f>
        <v>185773</v>
      </c>
    </row>
    <row r="134" spans="1:16">
      <c r="A134" s="26">
        <v>131</v>
      </c>
      <c r="B134" s="26" t="s">
        <v>192</v>
      </c>
      <c r="C134" s="26" t="s">
        <v>62</v>
      </c>
      <c r="D134" s="33" t="s">
        <v>264</v>
      </c>
      <c r="E134" s="36">
        <v>5971</v>
      </c>
      <c r="F134" s="25">
        <v>10922</v>
      </c>
      <c r="G134" s="25">
        <v>3379</v>
      </c>
      <c r="H134" s="25">
        <v>6012</v>
      </c>
      <c r="I134" s="25">
        <v>3354</v>
      </c>
      <c r="J134" s="25">
        <v>3725</v>
      </c>
      <c r="K134" s="25">
        <v>5665</v>
      </c>
      <c r="L134" s="25">
        <v>5679</v>
      </c>
      <c r="M134" s="25">
        <v>4555</v>
      </c>
      <c r="N134" s="25">
        <v>5326</v>
      </c>
      <c r="O134" s="37">
        <v>5586</v>
      </c>
      <c r="P134" s="39">
        <f t="shared" si="2"/>
        <v>60174</v>
      </c>
    </row>
    <row r="135" spans="1:16">
      <c r="A135" s="26">
        <v>132</v>
      </c>
      <c r="B135" s="26" t="s">
        <v>192</v>
      </c>
      <c r="C135" s="26" t="s">
        <v>62</v>
      </c>
      <c r="D135" s="33" t="s">
        <v>264</v>
      </c>
      <c r="E135" s="36">
        <v>3088</v>
      </c>
      <c r="F135" s="25">
        <v>3358</v>
      </c>
      <c r="G135" s="25">
        <v>2061</v>
      </c>
      <c r="H135" s="25">
        <v>3471</v>
      </c>
      <c r="I135" s="25">
        <v>3022</v>
      </c>
      <c r="J135" s="25">
        <v>2829</v>
      </c>
      <c r="K135" s="25">
        <v>3617</v>
      </c>
      <c r="L135" s="25">
        <v>5704</v>
      </c>
      <c r="M135" s="25">
        <v>4985</v>
      </c>
      <c r="N135" s="25">
        <v>3109</v>
      </c>
      <c r="O135" s="37">
        <v>1501</v>
      </c>
      <c r="P135" s="39">
        <f t="shared" si="2"/>
        <v>36745</v>
      </c>
    </row>
    <row r="136" spans="1:16">
      <c r="A136" s="26">
        <v>133</v>
      </c>
      <c r="B136" s="26" t="s">
        <v>192</v>
      </c>
      <c r="C136" s="26" t="s">
        <v>62</v>
      </c>
      <c r="D136" s="33" t="s">
        <v>264</v>
      </c>
      <c r="E136" s="36">
        <v>136</v>
      </c>
      <c r="F136" s="25">
        <v>42</v>
      </c>
      <c r="G136" s="25">
        <v>81</v>
      </c>
      <c r="H136" s="25">
        <v>183</v>
      </c>
      <c r="I136" s="25">
        <v>240</v>
      </c>
      <c r="J136" s="25">
        <v>138</v>
      </c>
      <c r="K136" s="25">
        <v>272</v>
      </c>
      <c r="L136" s="25">
        <v>413</v>
      </c>
      <c r="M136" s="25">
        <v>169</v>
      </c>
      <c r="N136" s="25">
        <v>86</v>
      </c>
      <c r="O136" s="37">
        <v>170</v>
      </c>
      <c r="P136" s="39">
        <f t="shared" si="2"/>
        <v>1930</v>
      </c>
    </row>
    <row r="137" spans="1:16">
      <c r="A137" s="26">
        <v>134</v>
      </c>
      <c r="B137" s="26" t="s">
        <v>192</v>
      </c>
      <c r="C137" s="26" t="s">
        <v>62</v>
      </c>
      <c r="D137" s="33" t="s">
        <v>264</v>
      </c>
      <c r="E137" s="36">
        <v>1117</v>
      </c>
      <c r="F137" s="25">
        <v>5945</v>
      </c>
      <c r="G137" s="25">
        <v>3288</v>
      </c>
      <c r="H137" s="25">
        <v>5297</v>
      </c>
      <c r="I137" s="25">
        <v>50</v>
      </c>
      <c r="J137" s="25">
        <v>1311</v>
      </c>
      <c r="K137" s="25">
        <v>595</v>
      </c>
      <c r="L137" s="25">
        <v>2645</v>
      </c>
      <c r="M137" s="25">
        <v>753</v>
      </c>
      <c r="N137" s="25">
        <v>979</v>
      </c>
      <c r="O137" s="37">
        <v>212</v>
      </c>
      <c r="P137" s="39">
        <f t="shared" si="2"/>
        <v>22192</v>
      </c>
    </row>
    <row r="138" spans="1:16">
      <c r="A138" s="26">
        <v>135</v>
      </c>
      <c r="B138" s="26" t="s">
        <v>192</v>
      </c>
      <c r="C138" s="26" t="s">
        <v>62</v>
      </c>
      <c r="D138" s="33" t="s">
        <v>264</v>
      </c>
      <c r="E138" s="36">
        <v>1641</v>
      </c>
      <c r="F138" s="25">
        <v>737</v>
      </c>
      <c r="G138" s="25">
        <v>2491</v>
      </c>
      <c r="H138" s="25">
        <v>3373</v>
      </c>
      <c r="I138" s="25">
        <v>391</v>
      </c>
      <c r="J138" s="25">
        <v>3172</v>
      </c>
      <c r="K138" s="25">
        <v>937</v>
      </c>
      <c r="L138" s="25">
        <v>2147</v>
      </c>
      <c r="M138" s="25">
        <v>2767</v>
      </c>
      <c r="N138" s="25">
        <v>3846</v>
      </c>
      <c r="O138" s="37">
        <v>1500</v>
      </c>
      <c r="P138" s="39">
        <f t="shared" si="2"/>
        <v>23002</v>
      </c>
    </row>
    <row r="139" spans="1:16">
      <c r="A139" s="26">
        <v>136</v>
      </c>
      <c r="B139" s="26" t="s">
        <v>193</v>
      </c>
      <c r="C139" s="26" t="s">
        <v>62</v>
      </c>
      <c r="D139" s="33" t="s">
        <v>264</v>
      </c>
      <c r="E139" s="36">
        <v>29583</v>
      </c>
      <c r="F139" s="25">
        <v>28368</v>
      </c>
      <c r="G139" s="25">
        <v>25285</v>
      </c>
      <c r="H139" s="25">
        <v>44570</v>
      </c>
      <c r="I139" s="25">
        <v>30995</v>
      </c>
      <c r="J139" s="25">
        <v>18577</v>
      </c>
      <c r="K139" s="25">
        <v>20946</v>
      </c>
      <c r="L139" s="25">
        <v>14529</v>
      </c>
      <c r="M139" s="25">
        <v>55623</v>
      </c>
      <c r="N139" s="25">
        <v>40933</v>
      </c>
      <c r="O139" s="37">
        <v>42824</v>
      </c>
      <c r="P139" s="39">
        <f t="shared" si="2"/>
        <v>352233</v>
      </c>
    </row>
    <row r="140" spans="1:16">
      <c r="A140" s="26">
        <v>137</v>
      </c>
      <c r="B140" s="26" t="s">
        <v>193</v>
      </c>
      <c r="C140" s="26" t="s">
        <v>62</v>
      </c>
      <c r="D140" s="33" t="s">
        <v>264</v>
      </c>
      <c r="E140" s="36">
        <v>19890</v>
      </c>
      <c r="F140" s="25">
        <v>29302</v>
      </c>
      <c r="G140" s="25">
        <v>25322</v>
      </c>
      <c r="H140" s="25">
        <v>35901</v>
      </c>
      <c r="I140" s="25">
        <v>34274</v>
      </c>
      <c r="J140" s="25">
        <v>17738</v>
      </c>
      <c r="K140" s="25">
        <v>17124</v>
      </c>
      <c r="L140" s="25">
        <v>16121</v>
      </c>
      <c r="M140" s="25">
        <v>49466</v>
      </c>
      <c r="N140" s="25">
        <v>42171</v>
      </c>
      <c r="O140" s="37">
        <v>21117</v>
      </c>
      <c r="P140" s="39">
        <f t="shared" si="2"/>
        <v>308426</v>
      </c>
    </row>
    <row r="141" spans="1:16">
      <c r="A141" s="26">
        <v>138</v>
      </c>
      <c r="B141" s="26" t="s">
        <v>193</v>
      </c>
      <c r="C141" s="26" t="s">
        <v>62</v>
      </c>
      <c r="D141" s="33" t="s">
        <v>264</v>
      </c>
      <c r="E141" s="36">
        <v>12468</v>
      </c>
      <c r="F141" s="25">
        <v>11501</v>
      </c>
      <c r="G141" s="25">
        <v>1665</v>
      </c>
      <c r="H141" s="25">
        <v>17502</v>
      </c>
      <c r="I141" s="25">
        <v>4272</v>
      </c>
      <c r="J141" s="25">
        <v>9191</v>
      </c>
      <c r="K141" s="25">
        <v>2425</v>
      </c>
      <c r="L141" s="25">
        <v>3809</v>
      </c>
      <c r="M141" s="25">
        <v>10365</v>
      </c>
      <c r="N141" s="25">
        <v>23997</v>
      </c>
      <c r="O141" s="37">
        <v>10652</v>
      </c>
      <c r="P141" s="39">
        <f t="shared" si="2"/>
        <v>107847</v>
      </c>
    </row>
    <row r="142" spans="1:16">
      <c r="A142" s="26">
        <v>139</v>
      </c>
      <c r="B142" s="26" t="s">
        <v>112</v>
      </c>
      <c r="C142" s="26" t="s">
        <v>62</v>
      </c>
      <c r="D142" s="33" t="s">
        <v>264</v>
      </c>
      <c r="E142" s="36">
        <v>636</v>
      </c>
      <c r="F142" s="25">
        <v>990</v>
      </c>
      <c r="G142" s="25">
        <v>686</v>
      </c>
      <c r="H142" s="25">
        <v>538</v>
      </c>
      <c r="I142" s="25">
        <v>659</v>
      </c>
      <c r="J142" s="25">
        <v>453</v>
      </c>
      <c r="K142" s="25">
        <v>594</v>
      </c>
      <c r="L142" s="25">
        <v>370</v>
      </c>
      <c r="M142" s="25">
        <v>310</v>
      </c>
      <c r="N142" s="25">
        <v>438</v>
      </c>
      <c r="O142" s="37">
        <v>181</v>
      </c>
      <c r="P142" s="39">
        <f t="shared" si="2"/>
        <v>5855</v>
      </c>
    </row>
    <row r="143" spans="1:16">
      <c r="A143" s="43">
        <v>140</v>
      </c>
      <c r="B143" s="43" t="s">
        <v>112</v>
      </c>
      <c r="C143" s="43" t="s">
        <v>62</v>
      </c>
      <c r="D143" s="44" t="s">
        <v>2</v>
      </c>
      <c r="E143" s="45">
        <v>589</v>
      </c>
      <c r="F143" s="46">
        <v>1425</v>
      </c>
      <c r="G143" s="46">
        <v>856</v>
      </c>
      <c r="H143" s="46">
        <v>849</v>
      </c>
      <c r="I143" s="46">
        <v>1140</v>
      </c>
      <c r="J143" s="46">
        <v>1001</v>
      </c>
      <c r="K143" s="46">
        <v>1705</v>
      </c>
      <c r="L143" s="46">
        <v>1524</v>
      </c>
      <c r="M143" s="46">
        <v>1286</v>
      </c>
      <c r="N143" s="46">
        <v>1420</v>
      </c>
      <c r="O143" s="47">
        <v>913</v>
      </c>
      <c r="P143" s="48">
        <f t="shared" si="2"/>
        <v>12708</v>
      </c>
    </row>
    <row r="144" spans="1:16">
      <c r="A144" s="26">
        <v>141</v>
      </c>
      <c r="B144" s="26" t="s">
        <v>112</v>
      </c>
      <c r="C144" s="26" t="s">
        <v>62</v>
      </c>
      <c r="D144" s="33" t="s">
        <v>264</v>
      </c>
      <c r="E144" s="36">
        <v>696</v>
      </c>
      <c r="F144" s="25">
        <v>528</v>
      </c>
      <c r="G144" s="25">
        <v>312</v>
      </c>
      <c r="H144" s="25">
        <v>128</v>
      </c>
      <c r="I144" s="25">
        <v>485</v>
      </c>
      <c r="J144" s="25">
        <v>599</v>
      </c>
      <c r="K144" s="25">
        <v>827</v>
      </c>
      <c r="L144" s="25">
        <v>2377</v>
      </c>
      <c r="M144" s="25">
        <v>195</v>
      </c>
      <c r="N144" s="25">
        <v>167</v>
      </c>
      <c r="O144" s="37">
        <v>32</v>
      </c>
      <c r="P144" s="39">
        <f t="shared" si="2"/>
        <v>6346</v>
      </c>
    </row>
    <row r="145" spans="1:16">
      <c r="A145" s="43">
        <v>142</v>
      </c>
      <c r="B145" s="43" t="s">
        <v>112</v>
      </c>
      <c r="C145" s="43" t="s">
        <v>62</v>
      </c>
      <c r="D145" s="44" t="s">
        <v>2</v>
      </c>
      <c r="E145" s="45">
        <v>261</v>
      </c>
      <c r="F145" s="46">
        <v>552</v>
      </c>
      <c r="G145" s="46">
        <v>245</v>
      </c>
      <c r="H145" s="46">
        <v>541</v>
      </c>
      <c r="I145" s="46">
        <v>2376</v>
      </c>
      <c r="J145" s="46">
        <v>671</v>
      </c>
      <c r="K145" s="46">
        <v>576</v>
      </c>
      <c r="L145" s="46">
        <v>181</v>
      </c>
      <c r="M145" s="46">
        <v>521</v>
      </c>
      <c r="N145" s="46">
        <v>298</v>
      </c>
      <c r="O145" s="47">
        <v>163</v>
      </c>
      <c r="P145" s="48">
        <f t="shared" si="2"/>
        <v>6385</v>
      </c>
    </row>
    <row r="146" spans="1:16">
      <c r="A146" s="26">
        <v>143</v>
      </c>
      <c r="B146" s="26" t="s">
        <v>20</v>
      </c>
      <c r="C146" s="26" t="s">
        <v>62</v>
      </c>
      <c r="D146" s="33" t="s">
        <v>264</v>
      </c>
      <c r="E146" s="36">
        <v>1312</v>
      </c>
      <c r="F146" s="25">
        <v>332</v>
      </c>
      <c r="G146" s="25">
        <v>281</v>
      </c>
      <c r="H146" s="25">
        <v>656</v>
      </c>
      <c r="I146" s="25">
        <v>500</v>
      </c>
      <c r="J146" s="25">
        <v>525</v>
      </c>
      <c r="K146" s="25">
        <v>522</v>
      </c>
      <c r="L146" s="25">
        <v>471</v>
      </c>
      <c r="M146" s="25">
        <v>245</v>
      </c>
      <c r="N146" s="25">
        <v>468</v>
      </c>
      <c r="O146" s="37">
        <v>506</v>
      </c>
      <c r="P146" s="39">
        <f t="shared" si="2"/>
        <v>5818</v>
      </c>
    </row>
    <row r="147" spans="1:16">
      <c r="A147" s="43">
        <v>144</v>
      </c>
      <c r="B147" s="43" t="s">
        <v>20</v>
      </c>
      <c r="C147" s="43" t="s">
        <v>62</v>
      </c>
      <c r="D147" s="44" t="s">
        <v>2</v>
      </c>
      <c r="E147" s="45">
        <v>803</v>
      </c>
      <c r="F147" s="46">
        <v>198</v>
      </c>
      <c r="G147" s="46">
        <v>893</v>
      </c>
      <c r="H147" s="46">
        <v>540</v>
      </c>
      <c r="I147" s="46">
        <v>650</v>
      </c>
      <c r="J147" s="46">
        <v>1066</v>
      </c>
      <c r="K147" s="46">
        <v>681</v>
      </c>
      <c r="L147" s="46">
        <v>1055</v>
      </c>
      <c r="M147" s="46">
        <v>779</v>
      </c>
      <c r="N147" s="46">
        <v>1490</v>
      </c>
      <c r="O147" s="47">
        <v>404</v>
      </c>
      <c r="P147" s="48">
        <f t="shared" si="2"/>
        <v>8559</v>
      </c>
    </row>
    <row r="148" spans="1:16">
      <c r="A148" s="26">
        <v>145</v>
      </c>
      <c r="B148" s="26" t="s">
        <v>5</v>
      </c>
      <c r="C148" s="26" t="s">
        <v>62</v>
      </c>
      <c r="D148" s="33" t="s">
        <v>264</v>
      </c>
      <c r="E148" s="36">
        <v>7155</v>
      </c>
      <c r="F148" s="25">
        <v>5134</v>
      </c>
      <c r="G148" s="25">
        <v>6527</v>
      </c>
      <c r="H148" s="25">
        <v>9335</v>
      </c>
      <c r="I148" s="25">
        <v>4872</v>
      </c>
      <c r="J148" s="25">
        <v>7568</v>
      </c>
      <c r="K148" s="25">
        <v>5535</v>
      </c>
      <c r="L148" s="25">
        <v>16625</v>
      </c>
      <c r="M148" s="25">
        <v>6233</v>
      </c>
      <c r="N148" s="25">
        <v>5894</v>
      </c>
      <c r="O148" s="37">
        <v>6316</v>
      </c>
      <c r="P148" s="39">
        <f t="shared" si="2"/>
        <v>81194</v>
      </c>
    </row>
    <row r="149" spans="1:16">
      <c r="A149" s="26">
        <v>146</v>
      </c>
      <c r="B149" s="26" t="s">
        <v>5</v>
      </c>
      <c r="C149" s="26" t="s">
        <v>62</v>
      </c>
      <c r="D149" s="33" t="s">
        <v>264</v>
      </c>
      <c r="E149" s="36">
        <v>12889</v>
      </c>
      <c r="F149" s="25">
        <v>12849</v>
      </c>
      <c r="G149" s="25">
        <v>16762</v>
      </c>
      <c r="H149" s="25">
        <v>17743</v>
      </c>
      <c r="I149" s="25">
        <v>10274</v>
      </c>
      <c r="J149" s="25">
        <v>15120</v>
      </c>
      <c r="K149" s="25">
        <v>15167</v>
      </c>
      <c r="L149" s="25">
        <v>10640</v>
      </c>
      <c r="M149" s="25">
        <v>17360</v>
      </c>
      <c r="N149" s="25">
        <v>19664</v>
      </c>
      <c r="O149" s="37">
        <v>15236</v>
      </c>
      <c r="P149" s="39">
        <f t="shared" si="2"/>
        <v>163704</v>
      </c>
    </row>
    <row r="150" spans="1:16">
      <c r="A150" s="26">
        <v>147</v>
      </c>
      <c r="B150" s="26" t="s">
        <v>5</v>
      </c>
      <c r="C150" s="26" t="s">
        <v>62</v>
      </c>
      <c r="D150" s="33" t="s">
        <v>264</v>
      </c>
      <c r="E150" s="36">
        <v>10439</v>
      </c>
      <c r="F150" s="25">
        <v>11485</v>
      </c>
      <c r="G150" s="25">
        <v>11596</v>
      </c>
      <c r="H150" s="25">
        <v>15603</v>
      </c>
      <c r="I150" s="25">
        <v>9831</v>
      </c>
      <c r="J150" s="25">
        <v>1097</v>
      </c>
      <c r="K150" s="25">
        <v>4934</v>
      </c>
      <c r="L150" s="25">
        <v>3503</v>
      </c>
      <c r="M150" s="25">
        <v>12833</v>
      </c>
      <c r="N150" s="25">
        <v>10659</v>
      </c>
      <c r="O150" s="37">
        <v>10258</v>
      </c>
      <c r="P150" s="39">
        <f t="shared" si="2"/>
        <v>102238</v>
      </c>
    </row>
    <row r="151" spans="1:16">
      <c r="A151" s="26">
        <v>148</v>
      </c>
      <c r="B151" s="26" t="s">
        <v>5</v>
      </c>
      <c r="C151" s="26" t="s">
        <v>62</v>
      </c>
      <c r="D151" s="33" t="s">
        <v>264</v>
      </c>
      <c r="E151" s="36">
        <v>13254</v>
      </c>
      <c r="F151" s="25">
        <v>7977</v>
      </c>
      <c r="G151" s="25">
        <v>8696</v>
      </c>
      <c r="H151" s="25">
        <v>12388</v>
      </c>
      <c r="I151" s="25">
        <v>8061</v>
      </c>
      <c r="J151" s="25">
        <v>10241</v>
      </c>
      <c r="K151" s="25">
        <v>14728</v>
      </c>
      <c r="L151" s="25">
        <v>11079</v>
      </c>
      <c r="M151" s="25">
        <v>14101</v>
      </c>
      <c r="N151" s="25">
        <v>10278</v>
      </c>
      <c r="O151" s="37">
        <v>11643</v>
      </c>
      <c r="P151" s="39">
        <f t="shared" si="2"/>
        <v>122446</v>
      </c>
    </row>
    <row r="152" spans="1:16">
      <c r="A152" s="26">
        <v>149</v>
      </c>
      <c r="B152" s="26" t="s">
        <v>4</v>
      </c>
      <c r="C152" s="26" t="s">
        <v>59</v>
      </c>
      <c r="D152" s="33" t="s">
        <v>264</v>
      </c>
      <c r="E152" s="36">
        <v>262</v>
      </c>
      <c r="F152" s="25">
        <v>1169</v>
      </c>
      <c r="G152" s="25">
        <v>280</v>
      </c>
      <c r="H152" s="25">
        <v>186</v>
      </c>
      <c r="I152" s="25">
        <v>401</v>
      </c>
      <c r="J152" s="25">
        <v>148</v>
      </c>
      <c r="K152" s="25">
        <v>229</v>
      </c>
      <c r="L152" s="25">
        <v>84</v>
      </c>
      <c r="M152" s="25">
        <v>870</v>
      </c>
      <c r="N152" s="25">
        <v>166</v>
      </c>
      <c r="O152" s="37">
        <v>188</v>
      </c>
      <c r="P152" s="39">
        <f t="shared" si="2"/>
        <v>3983</v>
      </c>
    </row>
    <row r="153" spans="1:16">
      <c r="A153" s="26">
        <v>150</v>
      </c>
      <c r="B153" s="26" t="s">
        <v>3</v>
      </c>
      <c r="C153" s="26" t="s">
        <v>59</v>
      </c>
      <c r="D153" s="33" t="s">
        <v>264</v>
      </c>
      <c r="E153" s="36">
        <v>3792</v>
      </c>
      <c r="F153" s="25">
        <v>3852</v>
      </c>
      <c r="G153" s="25">
        <v>988</v>
      </c>
      <c r="H153" s="25">
        <v>8262</v>
      </c>
      <c r="I153" s="25">
        <v>4094</v>
      </c>
      <c r="J153" s="25">
        <v>3985</v>
      </c>
      <c r="K153" s="25">
        <v>4212</v>
      </c>
      <c r="L153" s="25">
        <v>4476</v>
      </c>
      <c r="M153" s="25">
        <v>4406</v>
      </c>
      <c r="N153" s="25">
        <v>3834</v>
      </c>
      <c r="O153" s="37">
        <v>4099</v>
      </c>
      <c r="P153" s="39">
        <f t="shared" si="2"/>
        <v>46000</v>
      </c>
    </row>
    <row r="154" spans="1:16">
      <c r="A154" s="26">
        <v>151</v>
      </c>
      <c r="B154" s="26" t="s">
        <v>3</v>
      </c>
      <c r="C154" s="26" t="s">
        <v>59</v>
      </c>
      <c r="D154" s="33" t="s">
        <v>264</v>
      </c>
      <c r="E154" s="36">
        <v>1775</v>
      </c>
      <c r="F154" s="25">
        <v>873</v>
      </c>
      <c r="G154" s="25">
        <v>365</v>
      </c>
      <c r="H154" s="25">
        <v>636</v>
      </c>
      <c r="I154" s="25">
        <v>671</v>
      </c>
      <c r="J154" s="25">
        <v>671</v>
      </c>
      <c r="K154" s="25">
        <v>589</v>
      </c>
      <c r="L154" s="25">
        <v>1643</v>
      </c>
      <c r="M154" s="25">
        <v>821</v>
      </c>
      <c r="N154" s="25">
        <v>528</v>
      </c>
      <c r="O154" s="37">
        <v>771</v>
      </c>
      <c r="P154" s="39">
        <f t="shared" si="2"/>
        <v>9343</v>
      </c>
    </row>
    <row r="155" spans="1:16">
      <c r="A155" s="26">
        <v>152</v>
      </c>
      <c r="B155" s="26" t="s">
        <v>3</v>
      </c>
      <c r="C155" s="26" t="s">
        <v>59</v>
      </c>
      <c r="D155" s="33" t="s">
        <v>264</v>
      </c>
      <c r="E155" s="36">
        <v>1081</v>
      </c>
      <c r="F155" s="25">
        <v>640</v>
      </c>
      <c r="G155" s="25">
        <v>349</v>
      </c>
      <c r="H155" s="25">
        <v>833</v>
      </c>
      <c r="I155" s="25">
        <v>803</v>
      </c>
      <c r="J155" s="25">
        <v>698</v>
      </c>
      <c r="K155" s="25">
        <v>692</v>
      </c>
      <c r="L155" s="25">
        <v>1415</v>
      </c>
      <c r="M155" s="25">
        <v>869</v>
      </c>
      <c r="N155" s="25">
        <v>727</v>
      </c>
      <c r="O155" s="37">
        <v>607</v>
      </c>
      <c r="P155" s="39">
        <f t="shared" si="2"/>
        <v>8714</v>
      </c>
    </row>
    <row r="156" spans="1:16">
      <c r="A156" s="26">
        <v>153</v>
      </c>
      <c r="B156" s="26" t="s">
        <v>3</v>
      </c>
      <c r="C156" s="26" t="s">
        <v>59</v>
      </c>
      <c r="D156" s="33" t="s">
        <v>264</v>
      </c>
      <c r="E156" s="36">
        <v>2272</v>
      </c>
      <c r="F156" s="25">
        <v>2511</v>
      </c>
      <c r="G156" s="25">
        <v>1630</v>
      </c>
      <c r="H156" s="25">
        <v>3553</v>
      </c>
      <c r="I156" s="25">
        <v>2894</v>
      </c>
      <c r="J156" s="25">
        <v>1763</v>
      </c>
      <c r="K156" s="25">
        <v>1654</v>
      </c>
      <c r="L156" s="25">
        <v>2022</v>
      </c>
      <c r="M156" s="25">
        <v>3457</v>
      </c>
      <c r="N156" s="25">
        <v>4157</v>
      </c>
      <c r="O156" s="37">
        <v>2007</v>
      </c>
      <c r="P156" s="39">
        <f t="shared" si="2"/>
        <v>27920</v>
      </c>
    </row>
    <row r="157" spans="1:16">
      <c r="A157" s="26">
        <v>154</v>
      </c>
      <c r="B157" s="26" t="s">
        <v>3</v>
      </c>
      <c r="C157" s="26" t="s">
        <v>59</v>
      </c>
      <c r="D157" s="33" t="s">
        <v>264</v>
      </c>
      <c r="E157" s="36">
        <v>5147</v>
      </c>
      <c r="F157" s="25">
        <v>7046</v>
      </c>
      <c r="G157" s="25">
        <v>1110</v>
      </c>
      <c r="H157" s="25">
        <v>2979</v>
      </c>
      <c r="I157" s="25">
        <v>660</v>
      </c>
      <c r="J157" s="25">
        <v>6858</v>
      </c>
      <c r="K157" s="25">
        <v>1261</v>
      </c>
      <c r="L157" s="25">
        <v>0</v>
      </c>
      <c r="M157" s="25">
        <v>0</v>
      </c>
      <c r="N157" s="25">
        <v>0</v>
      </c>
      <c r="O157" s="37">
        <v>0</v>
      </c>
      <c r="P157" s="39">
        <f t="shared" si="2"/>
        <v>25061</v>
      </c>
    </row>
    <row r="158" spans="1:16">
      <c r="A158" s="26">
        <v>155</v>
      </c>
      <c r="B158" s="26" t="s">
        <v>117</v>
      </c>
      <c r="C158" s="26" t="s">
        <v>59</v>
      </c>
      <c r="D158" s="33" t="s">
        <v>264</v>
      </c>
      <c r="E158" s="36">
        <v>4149</v>
      </c>
      <c r="F158" s="25">
        <v>3249</v>
      </c>
      <c r="G158" s="25">
        <v>1741</v>
      </c>
      <c r="H158" s="25">
        <v>2334</v>
      </c>
      <c r="I158" s="25">
        <v>2291</v>
      </c>
      <c r="J158" s="25">
        <v>2599</v>
      </c>
      <c r="K158" s="25">
        <v>2155</v>
      </c>
      <c r="L158" s="25">
        <v>2199</v>
      </c>
      <c r="M158" s="25">
        <v>5438</v>
      </c>
      <c r="N158" s="25">
        <v>4870</v>
      </c>
      <c r="O158" s="37">
        <v>3130</v>
      </c>
      <c r="P158" s="39">
        <f t="shared" si="2"/>
        <v>34155</v>
      </c>
    </row>
    <row r="159" spans="1:16">
      <c r="A159" s="26">
        <v>156</v>
      </c>
      <c r="B159" s="26" t="s">
        <v>117</v>
      </c>
      <c r="C159" s="26" t="s">
        <v>59</v>
      </c>
      <c r="D159" s="33" t="s">
        <v>264</v>
      </c>
      <c r="E159" s="36">
        <v>4902</v>
      </c>
      <c r="F159" s="25">
        <v>4879</v>
      </c>
      <c r="G159" s="25">
        <v>5902</v>
      </c>
      <c r="H159" s="25">
        <v>7432</v>
      </c>
      <c r="I159" s="25">
        <v>4898</v>
      </c>
      <c r="J159" s="25">
        <v>3106</v>
      </c>
      <c r="K159" s="25">
        <v>4091</v>
      </c>
      <c r="L159" s="25">
        <v>3248</v>
      </c>
      <c r="M159" s="25">
        <v>6062</v>
      </c>
      <c r="N159" s="25">
        <v>5700</v>
      </c>
      <c r="O159" s="37">
        <v>4997</v>
      </c>
      <c r="P159" s="39">
        <f t="shared" si="2"/>
        <v>55217</v>
      </c>
    </row>
    <row r="160" spans="1:16">
      <c r="A160" s="26">
        <v>157</v>
      </c>
      <c r="B160" s="26" t="s">
        <v>117</v>
      </c>
      <c r="C160" s="26" t="s">
        <v>59</v>
      </c>
      <c r="D160" s="33" t="s">
        <v>264</v>
      </c>
      <c r="E160" s="36">
        <v>2414</v>
      </c>
      <c r="F160" s="25">
        <v>4764</v>
      </c>
      <c r="G160" s="25">
        <v>4769</v>
      </c>
      <c r="H160" s="25">
        <v>7178</v>
      </c>
      <c r="I160" s="25">
        <v>4429</v>
      </c>
      <c r="J160" s="25">
        <v>2368</v>
      </c>
      <c r="K160" s="25">
        <v>3620</v>
      </c>
      <c r="L160" s="25">
        <v>2196</v>
      </c>
      <c r="M160" s="25">
        <v>5178</v>
      </c>
      <c r="N160" s="25">
        <v>7400</v>
      </c>
      <c r="O160" s="37">
        <v>5731</v>
      </c>
      <c r="P160" s="39">
        <f t="shared" si="2"/>
        <v>50047</v>
      </c>
    </row>
    <row r="161" spans="1:16">
      <c r="A161" s="26">
        <v>158</v>
      </c>
      <c r="B161" s="26" t="s">
        <v>117</v>
      </c>
      <c r="C161" s="26" t="s">
        <v>59</v>
      </c>
      <c r="D161" s="33" t="s">
        <v>264</v>
      </c>
      <c r="E161" s="36">
        <v>9312</v>
      </c>
      <c r="F161" s="25">
        <v>14243</v>
      </c>
      <c r="G161" s="25">
        <v>13014</v>
      </c>
      <c r="H161" s="25">
        <v>20483</v>
      </c>
      <c r="I161" s="25">
        <v>15265</v>
      </c>
      <c r="J161" s="25">
        <v>7404</v>
      </c>
      <c r="K161" s="25">
        <v>8740</v>
      </c>
      <c r="L161" s="25">
        <v>6441</v>
      </c>
      <c r="M161" s="25">
        <v>19922</v>
      </c>
      <c r="N161" s="25">
        <v>22316</v>
      </c>
      <c r="O161" s="37">
        <v>22564</v>
      </c>
      <c r="P161" s="39">
        <f t="shared" si="2"/>
        <v>159704</v>
      </c>
    </row>
    <row r="162" spans="1:16">
      <c r="A162" s="26">
        <v>159</v>
      </c>
      <c r="B162" s="26" t="s">
        <v>117</v>
      </c>
      <c r="C162" s="26" t="s">
        <v>59</v>
      </c>
      <c r="D162" s="33" t="s">
        <v>264</v>
      </c>
      <c r="E162" s="36">
        <v>1791</v>
      </c>
      <c r="F162" s="25">
        <v>2120</v>
      </c>
      <c r="G162" s="25">
        <v>1427</v>
      </c>
      <c r="H162" s="25">
        <v>3796</v>
      </c>
      <c r="I162" s="25">
        <v>2618</v>
      </c>
      <c r="J162" s="25">
        <v>1159</v>
      </c>
      <c r="K162" s="25">
        <v>1926</v>
      </c>
      <c r="L162" s="25">
        <v>1835</v>
      </c>
      <c r="M162" s="25">
        <v>1615</v>
      </c>
      <c r="N162" s="25">
        <v>1779</v>
      </c>
      <c r="O162" s="37">
        <v>1642</v>
      </c>
      <c r="P162" s="39">
        <f t="shared" si="2"/>
        <v>21708</v>
      </c>
    </row>
    <row r="163" spans="1:16">
      <c r="A163" s="26">
        <v>160</v>
      </c>
      <c r="B163" s="26" t="s">
        <v>117</v>
      </c>
      <c r="C163" s="26" t="s">
        <v>59</v>
      </c>
      <c r="D163" s="33" t="s">
        <v>264</v>
      </c>
      <c r="E163" s="36">
        <v>12763</v>
      </c>
      <c r="F163" s="25">
        <v>13600</v>
      </c>
      <c r="G163" s="25">
        <v>9270</v>
      </c>
      <c r="H163" s="25">
        <v>16149</v>
      </c>
      <c r="I163" s="25">
        <v>12490</v>
      </c>
      <c r="J163" s="25">
        <v>9127</v>
      </c>
      <c r="K163" s="25">
        <v>11597</v>
      </c>
      <c r="L163" s="25">
        <v>8090</v>
      </c>
      <c r="M163" s="25">
        <v>17809</v>
      </c>
      <c r="N163" s="25">
        <v>16920</v>
      </c>
      <c r="O163" s="37">
        <v>13372</v>
      </c>
      <c r="P163" s="39">
        <f t="shared" si="2"/>
        <v>141187</v>
      </c>
    </row>
    <row r="164" spans="1:16">
      <c r="A164" s="26">
        <v>161</v>
      </c>
      <c r="B164" s="26" t="s">
        <v>117</v>
      </c>
      <c r="C164" s="26" t="s">
        <v>59</v>
      </c>
      <c r="D164" s="33" t="s">
        <v>264</v>
      </c>
      <c r="E164" s="36">
        <v>974</v>
      </c>
      <c r="F164" s="25">
        <v>1856</v>
      </c>
      <c r="G164" s="25">
        <v>3022</v>
      </c>
      <c r="H164" s="25">
        <v>4761</v>
      </c>
      <c r="I164" s="25">
        <v>4502</v>
      </c>
      <c r="J164" s="25">
        <v>2201</v>
      </c>
      <c r="K164" s="25">
        <v>1904</v>
      </c>
      <c r="L164" s="25">
        <v>909</v>
      </c>
      <c r="M164" s="25">
        <v>2862</v>
      </c>
      <c r="N164" s="25">
        <v>3787</v>
      </c>
      <c r="O164" s="37">
        <v>2754</v>
      </c>
      <c r="P164" s="39">
        <f t="shared" si="2"/>
        <v>29532</v>
      </c>
    </row>
    <row r="165" spans="1:16">
      <c r="A165" s="26">
        <v>162</v>
      </c>
      <c r="B165" s="26" t="s">
        <v>117</v>
      </c>
      <c r="C165" s="26" t="s">
        <v>59</v>
      </c>
      <c r="D165" s="33" t="s">
        <v>264</v>
      </c>
      <c r="E165" s="36">
        <v>2523</v>
      </c>
      <c r="F165" s="25">
        <v>2716</v>
      </c>
      <c r="G165" s="25">
        <v>1761</v>
      </c>
      <c r="H165" s="25">
        <v>1427</v>
      </c>
      <c r="I165" s="25">
        <v>969</v>
      </c>
      <c r="J165" s="25">
        <v>1027</v>
      </c>
      <c r="K165" s="25">
        <v>614</v>
      </c>
      <c r="L165" s="25">
        <v>1263</v>
      </c>
      <c r="M165" s="25">
        <v>2262</v>
      </c>
      <c r="N165" s="25">
        <v>4040</v>
      </c>
      <c r="O165" s="37">
        <v>1508</v>
      </c>
      <c r="P165" s="39">
        <f t="shared" si="2"/>
        <v>20110</v>
      </c>
    </row>
    <row r="166" spans="1:16">
      <c r="A166" s="26">
        <v>163</v>
      </c>
      <c r="B166" s="26" t="s">
        <v>117</v>
      </c>
      <c r="C166" s="26" t="s">
        <v>59</v>
      </c>
      <c r="D166" s="33" t="s">
        <v>264</v>
      </c>
      <c r="E166" s="36">
        <v>4631</v>
      </c>
      <c r="F166" s="25">
        <v>4945</v>
      </c>
      <c r="G166" s="25">
        <v>3515</v>
      </c>
      <c r="H166" s="25">
        <v>5948</v>
      </c>
      <c r="I166" s="25">
        <v>3661</v>
      </c>
      <c r="J166" s="25">
        <v>1766</v>
      </c>
      <c r="K166" s="25">
        <v>1387</v>
      </c>
      <c r="L166" s="25">
        <v>1755</v>
      </c>
      <c r="M166" s="25">
        <v>4667</v>
      </c>
      <c r="N166" s="25">
        <v>4850</v>
      </c>
      <c r="O166" s="37">
        <v>3949</v>
      </c>
      <c r="P166" s="39">
        <f t="shared" si="2"/>
        <v>41074</v>
      </c>
    </row>
    <row r="167" spans="1:16">
      <c r="A167" s="26">
        <v>164</v>
      </c>
      <c r="B167" s="26" t="s">
        <v>117</v>
      </c>
      <c r="C167" s="26" t="s">
        <v>59</v>
      </c>
      <c r="D167" s="33" t="s">
        <v>264</v>
      </c>
      <c r="E167" s="36">
        <v>3822</v>
      </c>
      <c r="F167" s="25">
        <v>8988</v>
      </c>
      <c r="G167" s="25">
        <v>11819</v>
      </c>
      <c r="H167" s="25">
        <v>18394</v>
      </c>
      <c r="I167" s="25">
        <v>10643</v>
      </c>
      <c r="J167" s="25">
        <v>5456</v>
      </c>
      <c r="K167" s="25">
        <v>8993</v>
      </c>
      <c r="L167" s="25">
        <v>7439</v>
      </c>
      <c r="M167" s="25">
        <v>12301</v>
      </c>
      <c r="N167" s="25">
        <v>15046</v>
      </c>
      <c r="O167" s="37">
        <v>10141</v>
      </c>
      <c r="P167" s="39">
        <f t="shared" si="2"/>
        <v>113042</v>
      </c>
    </row>
    <row r="168" spans="1:16">
      <c r="A168" s="26">
        <v>165</v>
      </c>
      <c r="B168" s="26" t="s">
        <v>117</v>
      </c>
      <c r="C168" s="26" t="s">
        <v>59</v>
      </c>
      <c r="D168" s="33" t="s">
        <v>264</v>
      </c>
      <c r="E168" s="36">
        <v>4726</v>
      </c>
      <c r="F168" s="25">
        <v>5126</v>
      </c>
      <c r="G168" s="25">
        <v>2786</v>
      </c>
      <c r="H168" s="25">
        <v>6388</v>
      </c>
      <c r="I168" s="25">
        <v>2216</v>
      </c>
      <c r="J168" s="25">
        <v>3670</v>
      </c>
      <c r="K168" s="25">
        <v>3994</v>
      </c>
      <c r="L168" s="25">
        <v>2887</v>
      </c>
      <c r="M168" s="25">
        <v>4616</v>
      </c>
      <c r="N168" s="25">
        <v>5506</v>
      </c>
      <c r="O168" s="37">
        <v>4287</v>
      </c>
      <c r="P168" s="39">
        <f t="shared" si="2"/>
        <v>46202</v>
      </c>
    </row>
    <row r="169" spans="1:16">
      <c r="A169" s="26">
        <v>166</v>
      </c>
      <c r="B169" s="26" t="s">
        <v>117</v>
      </c>
      <c r="C169" s="26" t="s">
        <v>59</v>
      </c>
      <c r="D169" s="33" t="s">
        <v>264</v>
      </c>
      <c r="E169" s="36">
        <v>19959</v>
      </c>
      <c r="F169" s="25">
        <v>28698</v>
      </c>
      <c r="G169" s="25">
        <v>23889</v>
      </c>
      <c r="H169" s="25">
        <v>35187</v>
      </c>
      <c r="I169" s="25">
        <v>19025</v>
      </c>
      <c r="J169" s="25">
        <v>12155</v>
      </c>
      <c r="K169" s="25">
        <v>23822</v>
      </c>
      <c r="L169" s="25">
        <v>16846</v>
      </c>
      <c r="M169" s="25">
        <v>33476</v>
      </c>
      <c r="N169" s="25">
        <v>34711</v>
      </c>
      <c r="O169" s="37">
        <v>23383</v>
      </c>
      <c r="P169" s="39">
        <f t="shared" si="2"/>
        <v>271151</v>
      </c>
    </row>
    <row r="170" spans="1:16">
      <c r="A170" s="26">
        <v>167</v>
      </c>
      <c r="B170" s="26" t="s">
        <v>117</v>
      </c>
      <c r="C170" s="26" t="s">
        <v>59</v>
      </c>
      <c r="D170" s="33" t="s">
        <v>264</v>
      </c>
      <c r="E170" s="36">
        <v>17756</v>
      </c>
      <c r="F170" s="25">
        <v>12207</v>
      </c>
      <c r="G170" s="25">
        <v>15150</v>
      </c>
      <c r="H170" s="25">
        <v>24365</v>
      </c>
      <c r="I170" s="25">
        <v>14705</v>
      </c>
      <c r="J170" s="25">
        <v>8051</v>
      </c>
      <c r="K170" s="25">
        <v>9877</v>
      </c>
      <c r="L170" s="25">
        <v>10839</v>
      </c>
      <c r="M170" s="25">
        <v>26280</v>
      </c>
      <c r="N170" s="25">
        <v>19952</v>
      </c>
      <c r="O170" s="37">
        <v>12820</v>
      </c>
      <c r="P170" s="39">
        <f t="shared" si="2"/>
        <v>172002</v>
      </c>
    </row>
    <row r="171" spans="1:16">
      <c r="A171" s="26">
        <v>168</v>
      </c>
      <c r="B171" s="26" t="s">
        <v>183</v>
      </c>
      <c r="C171" s="26" t="s">
        <v>59</v>
      </c>
      <c r="D171" s="33" t="s">
        <v>264</v>
      </c>
      <c r="E171" s="36">
        <v>47395</v>
      </c>
      <c r="F171" s="25">
        <v>72511</v>
      </c>
      <c r="G171" s="25">
        <v>68076</v>
      </c>
      <c r="H171" s="25">
        <v>89443</v>
      </c>
      <c r="I171" s="25">
        <v>54520</v>
      </c>
      <c r="J171" s="25">
        <v>52975</v>
      </c>
      <c r="K171" s="25">
        <v>62467</v>
      </c>
      <c r="L171" s="25">
        <v>48001</v>
      </c>
      <c r="M171" s="25">
        <v>124155</v>
      </c>
      <c r="N171" s="25">
        <v>95525</v>
      </c>
      <c r="O171" s="37">
        <v>76565</v>
      </c>
      <c r="P171" s="39">
        <f t="shared" si="2"/>
        <v>791633</v>
      </c>
    </row>
    <row r="172" spans="1:16">
      <c r="A172" s="26">
        <v>169</v>
      </c>
      <c r="B172" s="26" t="s">
        <v>183</v>
      </c>
      <c r="C172" s="26" t="s">
        <v>59</v>
      </c>
      <c r="D172" s="33" t="s">
        <v>264</v>
      </c>
      <c r="E172" s="36">
        <v>35571</v>
      </c>
      <c r="F172" s="25">
        <v>36812</v>
      </c>
      <c r="G172" s="25">
        <v>41358</v>
      </c>
      <c r="H172" s="25">
        <v>58288</v>
      </c>
      <c r="I172" s="25">
        <v>33336</v>
      </c>
      <c r="J172" s="25">
        <v>20292</v>
      </c>
      <c r="K172" s="25">
        <v>26816</v>
      </c>
      <c r="L172" s="25">
        <v>17817</v>
      </c>
      <c r="M172" s="25">
        <v>33096</v>
      </c>
      <c r="N172" s="25">
        <v>37041</v>
      </c>
      <c r="O172" s="37">
        <v>27664</v>
      </c>
      <c r="P172" s="39">
        <f t="shared" si="2"/>
        <v>368091</v>
      </c>
    </row>
    <row r="173" spans="1:16">
      <c r="A173" s="26">
        <v>170</v>
      </c>
      <c r="B173" s="26" t="s">
        <v>117</v>
      </c>
      <c r="C173" s="26" t="s">
        <v>59</v>
      </c>
      <c r="D173" s="33" t="s">
        <v>264</v>
      </c>
      <c r="E173" s="36">
        <v>8555</v>
      </c>
      <c r="F173" s="25">
        <v>6016</v>
      </c>
      <c r="G173" s="25">
        <v>5058</v>
      </c>
      <c r="H173" s="25">
        <v>3941</v>
      </c>
      <c r="I173" s="25">
        <v>4128</v>
      </c>
      <c r="J173" s="25">
        <v>8505</v>
      </c>
      <c r="K173" s="25">
        <v>5564</v>
      </c>
      <c r="L173" s="25">
        <v>3920</v>
      </c>
      <c r="M173" s="25">
        <v>10435</v>
      </c>
      <c r="N173" s="25">
        <v>6940</v>
      </c>
      <c r="O173" s="37">
        <v>6768</v>
      </c>
      <c r="P173" s="39">
        <f t="shared" si="2"/>
        <v>69830</v>
      </c>
    </row>
    <row r="174" spans="1:16">
      <c r="A174" s="26">
        <v>171</v>
      </c>
      <c r="B174" s="26" t="s">
        <v>20</v>
      </c>
      <c r="C174" s="26" t="s">
        <v>59</v>
      </c>
      <c r="D174" s="33" t="s">
        <v>264</v>
      </c>
      <c r="E174" s="36">
        <v>698</v>
      </c>
      <c r="F174" s="25">
        <v>641</v>
      </c>
      <c r="G174" s="25">
        <v>212</v>
      </c>
      <c r="H174" s="25">
        <v>655</v>
      </c>
      <c r="I174" s="25">
        <v>1075</v>
      </c>
      <c r="J174" s="25">
        <v>713</v>
      </c>
      <c r="K174" s="25">
        <v>603</v>
      </c>
      <c r="L174" s="25">
        <v>797</v>
      </c>
      <c r="M174" s="25">
        <v>448</v>
      </c>
      <c r="N174" s="25">
        <v>179</v>
      </c>
      <c r="O174" s="37">
        <v>154</v>
      </c>
      <c r="P174" s="39">
        <f t="shared" si="2"/>
        <v>6175</v>
      </c>
    </row>
    <row r="175" spans="1:16">
      <c r="A175" s="43">
        <v>172</v>
      </c>
      <c r="B175" s="43" t="s">
        <v>20</v>
      </c>
      <c r="C175" s="43" t="s">
        <v>59</v>
      </c>
      <c r="D175" s="44" t="s">
        <v>2</v>
      </c>
      <c r="E175" s="45">
        <v>733</v>
      </c>
      <c r="F175" s="46">
        <v>49</v>
      </c>
      <c r="G175" s="46">
        <v>4</v>
      </c>
      <c r="H175" s="46">
        <v>10</v>
      </c>
      <c r="I175" s="46">
        <v>400</v>
      </c>
      <c r="J175" s="46">
        <v>115</v>
      </c>
      <c r="K175" s="46">
        <v>198</v>
      </c>
      <c r="L175" s="46">
        <v>763</v>
      </c>
      <c r="M175" s="46">
        <v>491</v>
      </c>
      <c r="N175" s="46">
        <v>378</v>
      </c>
      <c r="O175" s="47">
        <v>336</v>
      </c>
      <c r="P175" s="48">
        <f t="shared" si="2"/>
        <v>3477</v>
      </c>
    </row>
    <row r="176" spans="1:16">
      <c r="A176" s="26">
        <v>173</v>
      </c>
      <c r="B176" s="26" t="s">
        <v>5</v>
      </c>
      <c r="C176" s="26" t="s">
        <v>59</v>
      </c>
      <c r="D176" s="33" t="s">
        <v>264</v>
      </c>
      <c r="E176" s="36">
        <v>29820</v>
      </c>
      <c r="F176" s="25">
        <v>40666</v>
      </c>
      <c r="G176" s="25">
        <v>30207</v>
      </c>
      <c r="H176" s="25">
        <v>52182</v>
      </c>
      <c r="I176" s="25">
        <v>33529</v>
      </c>
      <c r="J176" s="25">
        <v>25502</v>
      </c>
      <c r="K176" s="25">
        <v>31562</v>
      </c>
      <c r="L176" s="25">
        <v>27920</v>
      </c>
      <c r="M176" s="25">
        <v>75303</v>
      </c>
      <c r="N176" s="25">
        <v>50012</v>
      </c>
      <c r="O176" s="37">
        <v>44120</v>
      </c>
      <c r="P176" s="39">
        <f t="shared" si="2"/>
        <v>440823</v>
      </c>
    </row>
    <row r="177" spans="1:16">
      <c r="A177" s="26">
        <v>174</v>
      </c>
      <c r="B177" s="26" t="s">
        <v>5</v>
      </c>
      <c r="C177" s="26" t="s">
        <v>59</v>
      </c>
      <c r="D177" s="33" t="s">
        <v>264</v>
      </c>
      <c r="E177" s="36">
        <v>5511</v>
      </c>
      <c r="F177" s="25">
        <v>7976</v>
      </c>
      <c r="G177" s="25">
        <v>2964</v>
      </c>
      <c r="H177" s="25">
        <v>7360</v>
      </c>
      <c r="I177" s="25">
        <v>5603</v>
      </c>
      <c r="J177" s="25">
        <v>6712</v>
      </c>
      <c r="K177" s="25">
        <v>10933</v>
      </c>
      <c r="L177" s="25">
        <v>10394</v>
      </c>
      <c r="M177" s="25">
        <v>6306</v>
      </c>
      <c r="N177" s="25">
        <v>4246</v>
      </c>
      <c r="O177" s="37">
        <v>6299</v>
      </c>
      <c r="P177" s="39">
        <f t="shared" si="2"/>
        <v>74304</v>
      </c>
    </row>
    <row r="178" spans="1:16">
      <c r="A178" s="26">
        <v>175</v>
      </c>
      <c r="B178" s="26" t="s">
        <v>5</v>
      </c>
      <c r="C178" s="26" t="s">
        <v>59</v>
      </c>
      <c r="D178" s="33" t="s">
        <v>264</v>
      </c>
      <c r="E178" s="36">
        <v>65252</v>
      </c>
      <c r="F178" s="25">
        <v>52909</v>
      </c>
      <c r="G178" s="25">
        <v>45046</v>
      </c>
      <c r="H178" s="25">
        <v>70032</v>
      </c>
      <c r="I178" s="25">
        <v>49719</v>
      </c>
      <c r="J178" s="25">
        <v>21718</v>
      </c>
      <c r="K178" s="25">
        <v>20550</v>
      </c>
      <c r="L178" s="25">
        <v>24617</v>
      </c>
      <c r="M178" s="25">
        <v>52942</v>
      </c>
      <c r="N178" s="25">
        <v>64714</v>
      </c>
      <c r="O178" s="37">
        <v>46764</v>
      </c>
      <c r="P178" s="39">
        <f t="shared" si="2"/>
        <v>514263</v>
      </c>
    </row>
    <row r="179" spans="1:16">
      <c r="A179" s="26">
        <v>176</v>
      </c>
      <c r="B179" s="26" t="s">
        <v>5</v>
      </c>
      <c r="C179" s="26" t="s">
        <v>59</v>
      </c>
      <c r="D179" s="33" t="s">
        <v>264</v>
      </c>
      <c r="E179" s="36">
        <v>31723</v>
      </c>
      <c r="F179" s="25">
        <v>28934</v>
      </c>
      <c r="G179" s="25">
        <v>34220</v>
      </c>
      <c r="H179" s="25">
        <v>35858</v>
      </c>
      <c r="I179" s="25">
        <v>36165</v>
      </c>
      <c r="J179" s="25">
        <v>15751</v>
      </c>
      <c r="K179" s="25">
        <v>24241</v>
      </c>
      <c r="L179" s="25">
        <v>22875</v>
      </c>
      <c r="M179" s="25">
        <v>75644</v>
      </c>
      <c r="N179" s="25">
        <v>55517</v>
      </c>
      <c r="O179" s="37">
        <v>41355</v>
      </c>
      <c r="P179" s="39">
        <f t="shared" si="2"/>
        <v>402283</v>
      </c>
    </row>
    <row r="180" spans="1:16">
      <c r="A180" s="26">
        <v>177</v>
      </c>
      <c r="B180" s="26" t="s">
        <v>5</v>
      </c>
      <c r="C180" s="26" t="s">
        <v>59</v>
      </c>
      <c r="D180" s="33" t="s">
        <v>264</v>
      </c>
      <c r="E180" s="36">
        <v>49430</v>
      </c>
      <c r="F180" s="25">
        <v>41392</v>
      </c>
      <c r="G180" s="25">
        <v>32340</v>
      </c>
      <c r="H180" s="25">
        <v>44188</v>
      </c>
      <c r="I180" s="25">
        <v>43792</v>
      </c>
      <c r="J180" s="25">
        <v>21428</v>
      </c>
      <c r="K180" s="25">
        <v>35393</v>
      </c>
      <c r="L180" s="25">
        <v>43268</v>
      </c>
      <c r="M180" s="25">
        <v>86523</v>
      </c>
      <c r="N180" s="25">
        <v>83554</v>
      </c>
      <c r="O180" s="37">
        <v>51304</v>
      </c>
      <c r="P180" s="39">
        <f t="shared" si="2"/>
        <v>532612</v>
      </c>
    </row>
    <row r="181" spans="1:16">
      <c r="A181" s="26">
        <v>178</v>
      </c>
      <c r="B181" s="26" t="s">
        <v>5</v>
      </c>
      <c r="C181" s="26" t="s">
        <v>59</v>
      </c>
      <c r="D181" s="33" t="s">
        <v>264</v>
      </c>
      <c r="E181" s="36">
        <v>30322</v>
      </c>
      <c r="F181" s="25">
        <v>52778</v>
      </c>
      <c r="G181" s="25">
        <v>49428</v>
      </c>
      <c r="H181" s="25">
        <v>93124</v>
      </c>
      <c r="I181" s="25">
        <v>55440</v>
      </c>
      <c r="J181" s="25">
        <v>37378</v>
      </c>
      <c r="K181" s="25">
        <v>67139</v>
      </c>
      <c r="L181" s="25">
        <v>51595</v>
      </c>
      <c r="M181" s="25">
        <v>97310</v>
      </c>
      <c r="N181" s="25">
        <v>65293</v>
      </c>
      <c r="O181" s="37">
        <v>74449</v>
      </c>
      <c r="P181" s="39">
        <f t="shared" si="2"/>
        <v>674256</v>
      </c>
    </row>
    <row r="182" spans="1:16">
      <c r="A182" s="26">
        <v>179</v>
      </c>
      <c r="B182" s="26" t="s">
        <v>250</v>
      </c>
      <c r="C182" s="26" t="s">
        <v>60</v>
      </c>
      <c r="D182" s="33" t="s">
        <v>264</v>
      </c>
      <c r="E182" s="36">
        <v>10087</v>
      </c>
      <c r="F182" s="25">
        <v>10666</v>
      </c>
      <c r="G182" s="25">
        <v>12290</v>
      </c>
      <c r="H182" s="25">
        <v>16661</v>
      </c>
      <c r="I182" s="25">
        <v>13305</v>
      </c>
      <c r="J182" s="25">
        <v>18401</v>
      </c>
      <c r="K182" s="25">
        <v>15335</v>
      </c>
      <c r="L182" s="25">
        <v>14326</v>
      </c>
      <c r="M182" s="25">
        <v>37790</v>
      </c>
      <c r="N182" s="25">
        <v>41539</v>
      </c>
      <c r="O182" s="37">
        <v>31378</v>
      </c>
      <c r="P182" s="39">
        <f t="shared" si="2"/>
        <v>221778</v>
      </c>
    </row>
    <row r="183" spans="1:16">
      <c r="A183" s="26">
        <v>180</v>
      </c>
      <c r="B183" s="26" t="s">
        <v>250</v>
      </c>
      <c r="C183" s="26" t="s">
        <v>60</v>
      </c>
      <c r="D183" s="33" t="s">
        <v>264</v>
      </c>
      <c r="E183" s="36">
        <v>2058</v>
      </c>
      <c r="F183" s="25">
        <v>1649</v>
      </c>
      <c r="G183" s="25">
        <v>1123</v>
      </c>
      <c r="H183" s="25">
        <v>2089</v>
      </c>
      <c r="I183" s="25">
        <v>2862</v>
      </c>
      <c r="J183" s="25">
        <v>1961</v>
      </c>
      <c r="K183" s="25">
        <v>2209</v>
      </c>
      <c r="L183" s="25">
        <v>3598</v>
      </c>
      <c r="M183" s="25">
        <v>2059</v>
      </c>
      <c r="N183" s="25">
        <v>1741</v>
      </c>
      <c r="O183" s="37">
        <v>1360</v>
      </c>
      <c r="P183" s="39">
        <f t="shared" si="2"/>
        <v>22709</v>
      </c>
    </row>
    <row r="184" spans="1:16">
      <c r="A184" s="26">
        <v>181</v>
      </c>
      <c r="B184" s="26" t="s">
        <v>251</v>
      </c>
      <c r="C184" s="26" t="s">
        <v>60</v>
      </c>
      <c r="D184" s="33" t="s">
        <v>264</v>
      </c>
      <c r="E184" s="36">
        <v>388</v>
      </c>
      <c r="F184" s="25">
        <v>271</v>
      </c>
      <c r="G184" s="25">
        <v>271</v>
      </c>
      <c r="H184" s="25">
        <v>519</v>
      </c>
      <c r="I184" s="25">
        <v>368</v>
      </c>
      <c r="J184" s="25">
        <v>906</v>
      </c>
      <c r="K184" s="25">
        <v>658</v>
      </c>
      <c r="L184" s="25">
        <v>243</v>
      </c>
      <c r="M184" s="25">
        <v>73</v>
      </c>
      <c r="N184" s="25">
        <v>539</v>
      </c>
      <c r="O184" s="37">
        <v>624</v>
      </c>
      <c r="P184" s="39">
        <f t="shared" si="2"/>
        <v>4860</v>
      </c>
    </row>
    <row r="185" spans="1:16">
      <c r="A185" s="43">
        <v>182</v>
      </c>
      <c r="B185" s="43" t="s">
        <v>251</v>
      </c>
      <c r="C185" s="43" t="s">
        <v>60</v>
      </c>
      <c r="D185" s="44" t="s">
        <v>2</v>
      </c>
      <c r="E185" s="45">
        <v>321</v>
      </c>
      <c r="F185" s="46">
        <v>456</v>
      </c>
      <c r="G185" s="46">
        <v>318</v>
      </c>
      <c r="H185" s="46">
        <v>227</v>
      </c>
      <c r="I185" s="46">
        <v>800</v>
      </c>
      <c r="J185" s="46">
        <v>1843</v>
      </c>
      <c r="K185" s="46">
        <v>389</v>
      </c>
      <c r="L185" s="46">
        <v>247</v>
      </c>
      <c r="M185" s="46">
        <v>257</v>
      </c>
      <c r="N185" s="46">
        <v>658</v>
      </c>
      <c r="O185" s="47">
        <v>798</v>
      </c>
      <c r="P185" s="48">
        <f t="shared" si="2"/>
        <v>6314</v>
      </c>
    </row>
    <row r="186" spans="1:16">
      <c r="A186" s="26">
        <v>183</v>
      </c>
      <c r="B186" s="26" t="s">
        <v>4</v>
      </c>
      <c r="C186" s="26" t="s">
        <v>60</v>
      </c>
      <c r="D186" s="33" t="s">
        <v>264</v>
      </c>
      <c r="E186" s="36">
        <v>3966</v>
      </c>
      <c r="F186" s="25">
        <v>6609</v>
      </c>
      <c r="G186" s="25">
        <v>2574</v>
      </c>
      <c r="H186" s="25">
        <v>4923</v>
      </c>
      <c r="I186" s="25">
        <v>937</v>
      </c>
      <c r="J186" s="25">
        <v>1019</v>
      </c>
      <c r="K186" s="25">
        <v>1036</v>
      </c>
      <c r="L186" s="25">
        <v>3888</v>
      </c>
      <c r="M186" s="25">
        <v>4386</v>
      </c>
      <c r="N186" s="25">
        <v>7184</v>
      </c>
      <c r="O186" s="37">
        <v>4679</v>
      </c>
      <c r="P186" s="39">
        <f t="shared" si="2"/>
        <v>41201</v>
      </c>
    </row>
    <row r="187" spans="1:16">
      <c r="A187" s="26">
        <v>184</v>
      </c>
      <c r="B187" s="26" t="s">
        <v>4</v>
      </c>
      <c r="C187" s="26" t="s">
        <v>60</v>
      </c>
      <c r="D187" s="33" t="s">
        <v>264</v>
      </c>
      <c r="E187" s="36">
        <v>217</v>
      </c>
      <c r="F187" s="25">
        <v>197</v>
      </c>
      <c r="G187" s="25">
        <v>302</v>
      </c>
      <c r="H187" s="25">
        <v>558</v>
      </c>
      <c r="I187" s="25">
        <v>346</v>
      </c>
      <c r="J187" s="25">
        <v>582</v>
      </c>
      <c r="K187" s="25">
        <v>288</v>
      </c>
      <c r="L187" s="25">
        <v>295</v>
      </c>
      <c r="M187" s="25">
        <v>457</v>
      </c>
      <c r="N187" s="25">
        <v>148</v>
      </c>
      <c r="O187" s="37">
        <v>861</v>
      </c>
      <c r="P187" s="39">
        <f t="shared" si="2"/>
        <v>4251</v>
      </c>
    </row>
    <row r="188" spans="1:16">
      <c r="A188" s="26">
        <v>185</v>
      </c>
      <c r="B188" s="26" t="s">
        <v>4</v>
      </c>
      <c r="C188" s="26" t="s">
        <v>60</v>
      </c>
      <c r="D188" s="33" t="s">
        <v>264</v>
      </c>
      <c r="E188" s="36">
        <v>15464</v>
      </c>
      <c r="F188" s="25">
        <v>6251</v>
      </c>
      <c r="G188" s="25">
        <v>4247</v>
      </c>
      <c r="H188" s="25">
        <v>12770</v>
      </c>
      <c r="I188" s="25">
        <v>8240</v>
      </c>
      <c r="J188" s="25">
        <v>6112</v>
      </c>
      <c r="K188" s="25">
        <v>11754</v>
      </c>
      <c r="L188" s="25">
        <v>6237</v>
      </c>
      <c r="M188" s="25">
        <v>15557</v>
      </c>
      <c r="N188" s="25">
        <v>16906</v>
      </c>
      <c r="O188" s="37">
        <v>7792</v>
      </c>
      <c r="P188" s="39">
        <f t="shared" si="2"/>
        <v>111330</v>
      </c>
    </row>
    <row r="189" spans="1:16">
      <c r="A189" s="26">
        <v>186</v>
      </c>
      <c r="B189" s="26" t="s">
        <v>3</v>
      </c>
      <c r="C189" s="26" t="s">
        <v>60</v>
      </c>
      <c r="D189" s="33" t="s">
        <v>264</v>
      </c>
      <c r="E189" s="36">
        <v>859</v>
      </c>
      <c r="F189" s="25">
        <v>500</v>
      </c>
      <c r="G189" s="25">
        <v>746</v>
      </c>
      <c r="H189" s="25">
        <v>458</v>
      </c>
      <c r="I189" s="25">
        <v>289</v>
      </c>
      <c r="J189" s="25">
        <v>1403</v>
      </c>
      <c r="K189" s="25">
        <v>942</v>
      </c>
      <c r="L189" s="25">
        <v>754</v>
      </c>
      <c r="M189" s="25">
        <v>0</v>
      </c>
      <c r="N189" s="25">
        <v>1487</v>
      </c>
      <c r="O189" s="37">
        <v>295</v>
      </c>
      <c r="P189" s="39">
        <f t="shared" si="2"/>
        <v>7733</v>
      </c>
    </row>
    <row r="190" spans="1:16">
      <c r="A190" s="26">
        <v>187</v>
      </c>
      <c r="B190" s="26" t="s">
        <v>3</v>
      </c>
      <c r="C190" s="26" t="s">
        <v>60</v>
      </c>
      <c r="D190" s="33" t="s">
        <v>264</v>
      </c>
      <c r="E190" s="36">
        <v>1129</v>
      </c>
      <c r="F190" s="25">
        <v>638</v>
      </c>
      <c r="G190" s="25">
        <v>388</v>
      </c>
      <c r="H190" s="25">
        <v>737</v>
      </c>
      <c r="I190" s="25">
        <v>1113</v>
      </c>
      <c r="J190" s="25">
        <v>999</v>
      </c>
      <c r="K190" s="25">
        <v>1014</v>
      </c>
      <c r="L190" s="25">
        <v>731</v>
      </c>
      <c r="M190" s="25">
        <v>2259</v>
      </c>
      <c r="N190" s="25">
        <v>389</v>
      </c>
      <c r="O190" s="37">
        <v>525</v>
      </c>
      <c r="P190" s="39">
        <f t="shared" si="2"/>
        <v>9922</v>
      </c>
    </row>
    <row r="191" spans="1:16">
      <c r="A191" s="26">
        <v>188</v>
      </c>
      <c r="B191" s="26" t="s">
        <v>3</v>
      </c>
      <c r="C191" s="26" t="s">
        <v>60</v>
      </c>
      <c r="D191" s="33" t="s">
        <v>264</v>
      </c>
      <c r="E191" s="36">
        <v>288</v>
      </c>
      <c r="F191" s="25">
        <v>324</v>
      </c>
      <c r="G191" s="25">
        <v>94</v>
      </c>
      <c r="H191" s="25">
        <v>336</v>
      </c>
      <c r="I191" s="25">
        <v>0</v>
      </c>
      <c r="J191" s="25">
        <v>93</v>
      </c>
      <c r="K191" s="25">
        <v>141</v>
      </c>
      <c r="L191" s="25">
        <v>276</v>
      </c>
      <c r="M191" s="25">
        <v>232</v>
      </c>
      <c r="N191" s="25">
        <v>162</v>
      </c>
      <c r="O191" s="37">
        <v>71</v>
      </c>
      <c r="P191" s="39">
        <f t="shared" si="2"/>
        <v>2017</v>
      </c>
    </row>
    <row r="192" spans="1:16">
      <c r="A192" s="26">
        <v>189</v>
      </c>
      <c r="B192" s="26" t="s">
        <v>3</v>
      </c>
      <c r="C192" s="26" t="s">
        <v>60</v>
      </c>
      <c r="D192" s="33" t="s">
        <v>264</v>
      </c>
      <c r="E192" s="36">
        <v>609</v>
      </c>
      <c r="F192" s="25">
        <v>183</v>
      </c>
      <c r="G192" s="25">
        <v>51</v>
      </c>
      <c r="H192" s="25">
        <v>103</v>
      </c>
      <c r="I192" s="25">
        <v>110</v>
      </c>
      <c r="J192" s="25">
        <v>178</v>
      </c>
      <c r="K192" s="25">
        <v>113</v>
      </c>
      <c r="L192" s="25">
        <v>146</v>
      </c>
      <c r="M192" s="25">
        <v>93</v>
      </c>
      <c r="N192" s="25">
        <v>153</v>
      </c>
      <c r="O192" s="37">
        <v>16</v>
      </c>
      <c r="P192" s="39">
        <f t="shared" si="2"/>
        <v>1755</v>
      </c>
    </row>
    <row r="193" spans="1:16">
      <c r="A193" s="26">
        <v>190</v>
      </c>
      <c r="B193" s="26" t="s">
        <v>199</v>
      </c>
      <c r="C193" s="26" t="s">
        <v>60</v>
      </c>
      <c r="D193" s="33" t="s">
        <v>264</v>
      </c>
      <c r="E193" s="36">
        <v>36</v>
      </c>
      <c r="F193" s="25">
        <v>1353</v>
      </c>
      <c r="G193" s="25">
        <v>149</v>
      </c>
      <c r="H193" s="25">
        <v>8</v>
      </c>
      <c r="I193" s="25">
        <v>4</v>
      </c>
      <c r="J193" s="25">
        <v>0</v>
      </c>
      <c r="K193" s="25">
        <v>187</v>
      </c>
      <c r="L193" s="25">
        <v>2999</v>
      </c>
      <c r="M193" s="25">
        <v>62</v>
      </c>
      <c r="N193" s="25">
        <v>0</v>
      </c>
      <c r="O193" s="37">
        <v>0</v>
      </c>
      <c r="P193" s="39">
        <f t="shared" si="2"/>
        <v>4798</v>
      </c>
    </row>
    <row r="194" spans="1:16">
      <c r="A194" s="26">
        <v>191</v>
      </c>
      <c r="B194" s="26" t="s">
        <v>199</v>
      </c>
      <c r="C194" s="26" t="s">
        <v>60</v>
      </c>
      <c r="D194" s="33" t="s">
        <v>264</v>
      </c>
      <c r="E194" s="36">
        <v>3350</v>
      </c>
      <c r="F194" s="25">
        <v>1120</v>
      </c>
      <c r="G194" s="25">
        <v>724</v>
      </c>
      <c r="H194" s="25">
        <v>1681</v>
      </c>
      <c r="I194" s="25">
        <v>321</v>
      </c>
      <c r="J194" s="25">
        <v>634</v>
      </c>
      <c r="K194" s="25">
        <v>339</v>
      </c>
      <c r="L194" s="25">
        <v>580</v>
      </c>
      <c r="M194" s="25">
        <v>1130</v>
      </c>
      <c r="N194" s="25">
        <v>1549</v>
      </c>
      <c r="O194" s="37">
        <v>1021</v>
      </c>
      <c r="P194" s="39">
        <f t="shared" si="2"/>
        <v>12449</v>
      </c>
    </row>
    <row r="195" spans="1:16">
      <c r="A195" s="26">
        <v>192</v>
      </c>
      <c r="B195" s="26" t="s">
        <v>199</v>
      </c>
      <c r="C195" s="26" t="s">
        <v>60</v>
      </c>
      <c r="D195" s="33" t="s">
        <v>264</v>
      </c>
      <c r="E195" s="36">
        <v>1386</v>
      </c>
      <c r="F195" s="25">
        <v>152</v>
      </c>
      <c r="G195" s="25">
        <v>427</v>
      </c>
      <c r="H195" s="25">
        <v>271</v>
      </c>
      <c r="I195" s="25">
        <v>1421</v>
      </c>
      <c r="J195" s="25">
        <v>525</v>
      </c>
      <c r="K195" s="25">
        <v>589</v>
      </c>
      <c r="L195" s="25">
        <v>417</v>
      </c>
      <c r="M195" s="25">
        <v>1498</v>
      </c>
      <c r="N195" s="25">
        <v>1719</v>
      </c>
      <c r="O195" s="37">
        <v>1047</v>
      </c>
      <c r="P195" s="39">
        <f t="shared" si="2"/>
        <v>9452</v>
      </c>
    </row>
    <row r="196" spans="1:16">
      <c r="A196" s="26">
        <v>193</v>
      </c>
      <c r="B196" s="26" t="s">
        <v>5</v>
      </c>
      <c r="C196" s="26" t="s">
        <v>60</v>
      </c>
      <c r="D196" s="33" t="s">
        <v>264</v>
      </c>
      <c r="E196" s="36">
        <v>422</v>
      </c>
      <c r="F196" s="25">
        <v>241</v>
      </c>
      <c r="G196" s="25">
        <v>297</v>
      </c>
      <c r="H196" s="25">
        <v>1609</v>
      </c>
      <c r="I196" s="25">
        <v>1046</v>
      </c>
      <c r="J196" s="25">
        <v>156</v>
      </c>
      <c r="K196" s="25">
        <v>1765</v>
      </c>
      <c r="L196" s="25">
        <v>391</v>
      </c>
      <c r="M196" s="25">
        <v>4091</v>
      </c>
      <c r="N196" s="25">
        <v>291</v>
      </c>
      <c r="O196" s="37">
        <v>202</v>
      </c>
      <c r="P196" s="39">
        <f t="shared" si="2"/>
        <v>10511</v>
      </c>
    </row>
    <row r="197" spans="1:16">
      <c r="A197" s="26">
        <v>194</v>
      </c>
      <c r="B197" s="26" t="s">
        <v>5</v>
      </c>
      <c r="C197" s="26" t="s">
        <v>60</v>
      </c>
      <c r="D197" s="33" t="s">
        <v>264</v>
      </c>
      <c r="E197" s="36">
        <v>1657</v>
      </c>
      <c r="F197" s="25">
        <v>1616</v>
      </c>
      <c r="G197" s="25">
        <v>4316</v>
      </c>
      <c r="H197" s="25">
        <v>1987</v>
      </c>
      <c r="I197" s="25">
        <v>2626</v>
      </c>
      <c r="J197" s="25">
        <v>3616</v>
      </c>
      <c r="K197" s="25">
        <v>478</v>
      </c>
      <c r="L197" s="25">
        <v>1728</v>
      </c>
      <c r="M197" s="25">
        <v>5457</v>
      </c>
      <c r="N197" s="25">
        <v>7723</v>
      </c>
      <c r="O197" s="37">
        <v>4660</v>
      </c>
      <c r="P197" s="39">
        <f t="shared" ref="P197:P226" si="3">SUM(E197:O197)</f>
        <v>35864</v>
      </c>
    </row>
    <row r="198" spans="1:16">
      <c r="A198" s="26">
        <v>195</v>
      </c>
      <c r="B198" s="26" t="s">
        <v>5</v>
      </c>
      <c r="C198" s="26" t="s">
        <v>60</v>
      </c>
      <c r="D198" s="33" t="s">
        <v>264</v>
      </c>
      <c r="E198" s="36">
        <v>43807</v>
      </c>
      <c r="F198" s="25">
        <v>49174</v>
      </c>
      <c r="G198" s="25">
        <v>51058</v>
      </c>
      <c r="H198" s="25">
        <v>60563</v>
      </c>
      <c r="I198" s="25">
        <v>46747</v>
      </c>
      <c r="J198" s="25">
        <v>18390</v>
      </c>
      <c r="K198" s="25">
        <v>24900</v>
      </c>
      <c r="L198" s="25">
        <v>23416</v>
      </c>
      <c r="M198" s="25">
        <v>65220</v>
      </c>
      <c r="N198" s="25">
        <v>67731</v>
      </c>
      <c r="O198" s="37">
        <v>68101</v>
      </c>
      <c r="P198" s="39">
        <f t="shared" si="3"/>
        <v>519107</v>
      </c>
    </row>
    <row r="199" spans="1:16">
      <c r="A199" s="26">
        <v>196</v>
      </c>
      <c r="B199" s="26" t="s">
        <v>5</v>
      </c>
      <c r="C199" s="26" t="s">
        <v>60</v>
      </c>
      <c r="D199" s="33" t="s">
        <v>264</v>
      </c>
      <c r="E199" s="36">
        <v>2224</v>
      </c>
      <c r="F199" s="25">
        <v>1828</v>
      </c>
      <c r="G199" s="25">
        <v>1031</v>
      </c>
      <c r="H199" s="25">
        <v>1166</v>
      </c>
      <c r="I199" s="25">
        <v>2808</v>
      </c>
      <c r="J199" s="25">
        <v>2366</v>
      </c>
      <c r="K199" s="25">
        <v>2299</v>
      </c>
      <c r="L199" s="25">
        <v>5364</v>
      </c>
      <c r="M199" s="25">
        <v>2029</v>
      </c>
      <c r="N199" s="25">
        <v>1837</v>
      </c>
      <c r="O199" s="37">
        <v>1063</v>
      </c>
      <c r="P199" s="39">
        <f t="shared" si="3"/>
        <v>24015</v>
      </c>
    </row>
    <row r="200" spans="1:16">
      <c r="A200" s="26">
        <v>197</v>
      </c>
      <c r="B200" s="26" t="s">
        <v>5</v>
      </c>
      <c r="C200" s="26" t="s">
        <v>60</v>
      </c>
      <c r="D200" s="33" t="s">
        <v>264</v>
      </c>
      <c r="E200" s="36">
        <v>21438</v>
      </c>
      <c r="F200" s="25">
        <v>25818</v>
      </c>
      <c r="G200" s="25">
        <v>23234</v>
      </c>
      <c r="H200" s="25">
        <v>37725</v>
      </c>
      <c r="I200" s="25">
        <v>21852</v>
      </c>
      <c r="J200" s="25">
        <v>21426</v>
      </c>
      <c r="K200" s="25">
        <v>16781</v>
      </c>
      <c r="L200" s="25">
        <v>19167</v>
      </c>
      <c r="M200" s="25">
        <v>39731</v>
      </c>
      <c r="N200" s="25">
        <v>55531</v>
      </c>
      <c r="O200" s="37">
        <v>27361</v>
      </c>
      <c r="P200" s="39">
        <f t="shared" si="3"/>
        <v>310064</v>
      </c>
    </row>
    <row r="201" spans="1:16">
      <c r="A201" s="26">
        <v>198</v>
      </c>
      <c r="B201" s="26" t="s">
        <v>5</v>
      </c>
      <c r="C201" s="26" t="s">
        <v>60</v>
      </c>
      <c r="D201" s="33" t="s">
        <v>264</v>
      </c>
      <c r="E201" s="36">
        <v>15933</v>
      </c>
      <c r="F201" s="25">
        <v>20618</v>
      </c>
      <c r="G201" s="25">
        <v>1243</v>
      </c>
      <c r="H201" s="25">
        <v>18802</v>
      </c>
      <c r="I201" s="25">
        <v>15687</v>
      </c>
      <c r="J201" s="25">
        <v>5015</v>
      </c>
      <c r="K201" s="25">
        <v>7741</v>
      </c>
      <c r="L201" s="25">
        <v>4598</v>
      </c>
      <c r="M201" s="25">
        <v>14819</v>
      </c>
      <c r="N201" s="25">
        <v>17026</v>
      </c>
      <c r="O201" s="37">
        <v>6288</v>
      </c>
      <c r="P201" s="39">
        <f t="shared" si="3"/>
        <v>127770</v>
      </c>
    </row>
    <row r="202" spans="1:16">
      <c r="A202" s="26">
        <v>199</v>
      </c>
      <c r="B202" s="26" t="s">
        <v>5</v>
      </c>
      <c r="C202" s="26" t="s">
        <v>60</v>
      </c>
      <c r="D202" s="33" t="s">
        <v>264</v>
      </c>
      <c r="E202" s="36">
        <v>4201</v>
      </c>
      <c r="F202" s="25">
        <v>5353</v>
      </c>
      <c r="G202" s="25">
        <v>1853</v>
      </c>
      <c r="H202" s="25">
        <v>5830</v>
      </c>
      <c r="I202" s="25">
        <v>4692</v>
      </c>
      <c r="J202" s="25">
        <v>2916</v>
      </c>
      <c r="K202" s="25">
        <v>4047</v>
      </c>
      <c r="L202" s="25">
        <v>5653</v>
      </c>
      <c r="M202" s="25">
        <v>3126</v>
      </c>
      <c r="N202" s="25">
        <v>5242</v>
      </c>
      <c r="O202" s="37">
        <v>1457</v>
      </c>
      <c r="P202" s="39">
        <f t="shared" si="3"/>
        <v>44370</v>
      </c>
    </row>
    <row r="203" spans="1:16">
      <c r="A203" s="26">
        <v>200</v>
      </c>
      <c r="B203" s="26" t="s">
        <v>5</v>
      </c>
      <c r="C203" s="26" t="s">
        <v>60</v>
      </c>
      <c r="D203" s="33" t="s">
        <v>264</v>
      </c>
      <c r="E203" s="36">
        <v>12391</v>
      </c>
      <c r="F203" s="25">
        <v>16703</v>
      </c>
      <c r="G203" s="25">
        <v>16822</v>
      </c>
      <c r="H203" s="25">
        <v>33390</v>
      </c>
      <c r="I203" s="25">
        <v>21148</v>
      </c>
      <c r="J203" s="25">
        <v>4702</v>
      </c>
      <c r="K203" s="25">
        <v>13926</v>
      </c>
      <c r="L203" s="25">
        <v>7368</v>
      </c>
      <c r="M203" s="25">
        <v>24823</v>
      </c>
      <c r="N203" s="25">
        <v>17194</v>
      </c>
      <c r="O203" s="37">
        <v>14887</v>
      </c>
      <c r="P203" s="39">
        <f t="shared" si="3"/>
        <v>183354</v>
      </c>
    </row>
    <row r="204" spans="1:16">
      <c r="A204" s="26">
        <v>201</v>
      </c>
      <c r="B204" s="26" t="s">
        <v>4</v>
      </c>
      <c r="C204" s="26" t="s">
        <v>61</v>
      </c>
      <c r="D204" s="33" t="s">
        <v>264</v>
      </c>
      <c r="E204" s="36">
        <v>299</v>
      </c>
      <c r="F204" s="25">
        <v>554</v>
      </c>
      <c r="G204" s="25">
        <v>488</v>
      </c>
      <c r="H204" s="25">
        <v>223</v>
      </c>
      <c r="I204" s="25">
        <v>743</v>
      </c>
      <c r="J204" s="25">
        <v>253</v>
      </c>
      <c r="K204" s="25">
        <v>207</v>
      </c>
      <c r="L204" s="25">
        <v>825</v>
      </c>
      <c r="M204" s="25">
        <v>121</v>
      </c>
      <c r="N204" s="25">
        <v>197</v>
      </c>
      <c r="O204" s="37">
        <v>130</v>
      </c>
      <c r="P204" s="39">
        <f t="shared" si="3"/>
        <v>4040</v>
      </c>
    </row>
    <row r="205" spans="1:16">
      <c r="A205" s="26">
        <v>202</v>
      </c>
      <c r="B205" s="26" t="s">
        <v>4</v>
      </c>
      <c r="C205" s="26" t="s">
        <v>61</v>
      </c>
      <c r="D205" s="33" t="s">
        <v>264</v>
      </c>
      <c r="E205" s="36">
        <v>2002</v>
      </c>
      <c r="F205" s="25">
        <v>1632</v>
      </c>
      <c r="G205" s="25">
        <v>490</v>
      </c>
      <c r="H205" s="25">
        <v>2051</v>
      </c>
      <c r="I205" s="25">
        <v>829</v>
      </c>
      <c r="J205" s="25">
        <v>499</v>
      </c>
      <c r="K205" s="25">
        <v>3438</v>
      </c>
      <c r="L205" s="25">
        <v>3875</v>
      </c>
      <c r="M205" s="25">
        <v>658</v>
      </c>
      <c r="N205" s="25">
        <v>1440</v>
      </c>
      <c r="O205" s="37">
        <v>695</v>
      </c>
      <c r="P205" s="39">
        <f t="shared" si="3"/>
        <v>17609</v>
      </c>
    </row>
    <row r="206" spans="1:16">
      <c r="A206" s="26">
        <v>203</v>
      </c>
      <c r="B206" s="26" t="s">
        <v>4</v>
      </c>
      <c r="C206" s="26" t="s">
        <v>61</v>
      </c>
      <c r="D206" s="33" t="s">
        <v>264</v>
      </c>
      <c r="E206" s="36">
        <v>869</v>
      </c>
      <c r="F206" s="25">
        <v>231</v>
      </c>
      <c r="G206" s="25">
        <v>16</v>
      </c>
      <c r="H206" s="25">
        <v>101</v>
      </c>
      <c r="I206" s="25">
        <v>30</v>
      </c>
      <c r="J206" s="25">
        <v>8</v>
      </c>
      <c r="K206" s="25">
        <v>0</v>
      </c>
      <c r="L206" s="25">
        <v>402</v>
      </c>
      <c r="M206" s="25">
        <v>2053</v>
      </c>
      <c r="N206" s="25">
        <v>317</v>
      </c>
      <c r="O206" s="37">
        <v>434</v>
      </c>
      <c r="P206" s="39">
        <f t="shared" si="3"/>
        <v>4461</v>
      </c>
    </row>
    <row r="207" spans="1:16">
      <c r="A207" s="26">
        <v>204</v>
      </c>
      <c r="B207" s="26" t="s">
        <v>3</v>
      </c>
      <c r="C207" s="26" t="s">
        <v>61</v>
      </c>
      <c r="D207" s="33" t="s">
        <v>264</v>
      </c>
      <c r="E207" s="36">
        <v>1172</v>
      </c>
      <c r="F207" s="25">
        <v>763</v>
      </c>
      <c r="G207" s="25">
        <v>855</v>
      </c>
      <c r="H207" s="25">
        <v>1126</v>
      </c>
      <c r="I207" s="25">
        <v>1386</v>
      </c>
      <c r="J207" s="25">
        <v>1043</v>
      </c>
      <c r="K207" s="25">
        <v>1143</v>
      </c>
      <c r="L207" s="25">
        <v>2024</v>
      </c>
      <c r="M207" s="25">
        <v>689</v>
      </c>
      <c r="N207" s="25">
        <v>968</v>
      </c>
      <c r="O207" s="37">
        <v>1190</v>
      </c>
      <c r="P207" s="39">
        <f t="shared" si="3"/>
        <v>12359</v>
      </c>
    </row>
    <row r="208" spans="1:16">
      <c r="A208" s="26">
        <v>205</v>
      </c>
      <c r="B208" s="26" t="s">
        <v>117</v>
      </c>
      <c r="C208" s="26" t="s">
        <v>61</v>
      </c>
      <c r="D208" s="33" t="s">
        <v>264</v>
      </c>
      <c r="E208" s="36">
        <v>8324</v>
      </c>
      <c r="F208" s="25">
        <v>17118</v>
      </c>
      <c r="G208" s="25">
        <v>13383</v>
      </c>
      <c r="H208" s="25">
        <v>9014</v>
      </c>
      <c r="I208" s="25">
        <v>3379</v>
      </c>
      <c r="J208" s="25">
        <v>5871</v>
      </c>
      <c r="K208" s="25">
        <v>4930</v>
      </c>
      <c r="L208" s="25">
        <v>7360</v>
      </c>
      <c r="M208" s="25">
        <v>2670</v>
      </c>
      <c r="N208" s="25">
        <v>9581</v>
      </c>
      <c r="O208" s="37">
        <v>6402</v>
      </c>
      <c r="P208" s="39">
        <f t="shared" si="3"/>
        <v>88032</v>
      </c>
    </row>
    <row r="209" spans="1:16">
      <c r="A209" s="26">
        <v>206</v>
      </c>
      <c r="B209" s="26" t="s">
        <v>117</v>
      </c>
      <c r="C209" s="26" t="s">
        <v>61</v>
      </c>
      <c r="D209" s="33" t="s">
        <v>264</v>
      </c>
      <c r="E209" s="36">
        <v>4638</v>
      </c>
      <c r="F209" s="25">
        <v>10436</v>
      </c>
      <c r="G209" s="25">
        <v>3462</v>
      </c>
      <c r="H209" s="25">
        <v>5986</v>
      </c>
      <c r="I209" s="25">
        <v>2664</v>
      </c>
      <c r="J209" s="25">
        <v>3304</v>
      </c>
      <c r="K209" s="25">
        <v>3973</v>
      </c>
      <c r="L209" s="25">
        <v>3069</v>
      </c>
      <c r="M209" s="25">
        <v>3250</v>
      </c>
      <c r="N209" s="25">
        <v>4406</v>
      </c>
      <c r="O209" s="37">
        <v>3373</v>
      </c>
      <c r="P209" s="39">
        <f t="shared" si="3"/>
        <v>48561</v>
      </c>
    </row>
    <row r="210" spans="1:16">
      <c r="A210" s="26">
        <v>207</v>
      </c>
      <c r="B210" s="26" t="s">
        <v>117</v>
      </c>
      <c r="C210" s="26" t="s">
        <v>61</v>
      </c>
      <c r="D210" s="33" t="s">
        <v>264</v>
      </c>
      <c r="E210" s="36">
        <v>7088</v>
      </c>
      <c r="F210" s="25">
        <v>5414</v>
      </c>
      <c r="G210" s="25">
        <v>4203</v>
      </c>
      <c r="H210" s="25">
        <v>7536</v>
      </c>
      <c r="I210" s="25">
        <v>6897</v>
      </c>
      <c r="J210" s="25">
        <v>2933</v>
      </c>
      <c r="K210" s="25">
        <v>6880</v>
      </c>
      <c r="L210" s="25">
        <v>2584</v>
      </c>
      <c r="M210" s="25">
        <v>8012</v>
      </c>
      <c r="N210" s="25">
        <v>8713</v>
      </c>
      <c r="O210" s="37">
        <v>6138</v>
      </c>
      <c r="P210" s="39">
        <f t="shared" si="3"/>
        <v>66398</v>
      </c>
    </row>
    <row r="211" spans="1:16">
      <c r="A211" s="26">
        <v>208</v>
      </c>
      <c r="B211" s="26" t="s">
        <v>117</v>
      </c>
      <c r="C211" s="26" t="s">
        <v>61</v>
      </c>
      <c r="D211" s="33" t="s">
        <v>264</v>
      </c>
      <c r="E211" s="36">
        <v>2125</v>
      </c>
      <c r="F211" s="25">
        <v>2879</v>
      </c>
      <c r="G211" s="25">
        <v>5035</v>
      </c>
      <c r="H211" s="25">
        <v>6448</v>
      </c>
      <c r="I211" s="25">
        <v>3042</v>
      </c>
      <c r="J211" s="25">
        <v>1385</v>
      </c>
      <c r="K211" s="25">
        <v>3386</v>
      </c>
      <c r="L211" s="25">
        <v>2748</v>
      </c>
      <c r="M211" s="25">
        <v>4025</v>
      </c>
      <c r="N211" s="25">
        <v>5450</v>
      </c>
      <c r="O211" s="37">
        <v>1914</v>
      </c>
      <c r="P211" s="39">
        <f t="shared" si="3"/>
        <v>38437</v>
      </c>
    </row>
    <row r="212" spans="1:16">
      <c r="A212" s="26">
        <v>209</v>
      </c>
      <c r="B212" s="26" t="s">
        <v>117</v>
      </c>
      <c r="C212" s="26" t="s">
        <v>61</v>
      </c>
      <c r="D212" s="33" t="s">
        <v>264</v>
      </c>
      <c r="E212" s="36">
        <v>19528</v>
      </c>
      <c r="F212" s="25">
        <v>19812</v>
      </c>
      <c r="G212" s="25">
        <v>18041</v>
      </c>
      <c r="H212" s="25">
        <v>20626</v>
      </c>
      <c r="I212" s="25">
        <v>25577</v>
      </c>
      <c r="J212" s="25">
        <v>9615</v>
      </c>
      <c r="K212" s="25">
        <v>9575</v>
      </c>
      <c r="L212" s="25">
        <v>11151</v>
      </c>
      <c r="M212" s="25">
        <v>54453</v>
      </c>
      <c r="N212" s="25">
        <v>51967</v>
      </c>
      <c r="O212" s="37">
        <v>38987</v>
      </c>
      <c r="P212" s="39">
        <f t="shared" si="3"/>
        <v>279332</v>
      </c>
    </row>
    <row r="213" spans="1:16">
      <c r="A213" s="26">
        <v>210</v>
      </c>
      <c r="B213" s="26" t="s">
        <v>117</v>
      </c>
      <c r="C213" s="26" t="s">
        <v>61</v>
      </c>
      <c r="D213" s="33" t="s">
        <v>264</v>
      </c>
      <c r="E213" s="36">
        <v>40072</v>
      </c>
      <c r="F213" s="25">
        <v>52254</v>
      </c>
      <c r="G213" s="25">
        <v>33980</v>
      </c>
      <c r="H213" s="25">
        <v>61071</v>
      </c>
      <c r="I213" s="25">
        <v>57273</v>
      </c>
      <c r="J213" s="25">
        <v>39474</v>
      </c>
      <c r="K213" s="25">
        <v>43411</v>
      </c>
      <c r="L213" s="25">
        <v>20590</v>
      </c>
      <c r="M213" s="25">
        <v>65727</v>
      </c>
      <c r="N213" s="25">
        <v>53516</v>
      </c>
      <c r="O213" s="37">
        <v>54563</v>
      </c>
      <c r="P213" s="39">
        <f t="shared" si="3"/>
        <v>521931</v>
      </c>
    </row>
    <row r="214" spans="1:16">
      <c r="A214" s="26">
        <v>211</v>
      </c>
      <c r="B214" s="26" t="s">
        <v>117</v>
      </c>
      <c r="C214" s="26" t="s">
        <v>61</v>
      </c>
      <c r="D214" s="33" t="s">
        <v>264</v>
      </c>
      <c r="E214" s="36">
        <v>6871</v>
      </c>
      <c r="F214" s="25">
        <v>4183</v>
      </c>
      <c r="G214" s="25">
        <v>3670</v>
      </c>
      <c r="H214" s="25">
        <v>7051</v>
      </c>
      <c r="I214" s="25">
        <v>6671</v>
      </c>
      <c r="J214" s="25">
        <v>5234</v>
      </c>
      <c r="K214" s="25">
        <v>7527</v>
      </c>
      <c r="L214" s="25">
        <v>16475</v>
      </c>
      <c r="M214" s="25">
        <v>11755</v>
      </c>
      <c r="N214" s="25">
        <v>4361</v>
      </c>
      <c r="O214" s="37">
        <v>4180</v>
      </c>
      <c r="P214" s="39">
        <f t="shared" si="3"/>
        <v>77978</v>
      </c>
    </row>
    <row r="215" spans="1:16">
      <c r="A215" s="26">
        <v>212</v>
      </c>
      <c r="B215" s="26" t="s">
        <v>117</v>
      </c>
      <c r="C215" s="26" t="s">
        <v>61</v>
      </c>
      <c r="D215" s="33" t="s">
        <v>264</v>
      </c>
      <c r="E215" s="36">
        <v>29111</v>
      </c>
      <c r="F215" s="25">
        <v>28903</v>
      </c>
      <c r="G215" s="25">
        <v>32934</v>
      </c>
      <c r="H215" s="25">
        <v>41906</v>
      </c>
      <c r="I215" s="25">
        <v>23847</v>
      </c>
      <c r="J215" s="25">
        <v>18757</v>
      </c>
      <c r="K215" s="25">
        <v>25912</v>
      </c>
      <c r="L215" s="25">
        <v>34117</v>
      </c>
      <c r="M215" s="25">
        <v>62983</v>
      </c>
      <c r="N215" s="25">
        <v>58162</v>
      </c>
      <c r="O215" s="37">
        <v>48130</v>
      </c>
      <c r="P215" s="39">
        <f t="shared" si="3"/>
        <v>404762</v>
      </c>
    </row>
    <row r="216" spans="1:16">
      <c r="A216" s="26">
        <v>213</v>
      </c>
      <c r="B216" s="26" t="s">
        <v>112</v>
      </c>
      <c r="C216" s="26" t="s">
        <v>61</v>
      </c>
      <c r="D216" s="33" t="s">
        <v>264</v>
      </c>
      <c r="E216" s="36">
        <v>7756</v>
      </c>
      <c r="F216" s="25">
        <v>3989</v>
      </c>
      <c r="G216" s="25">
        <v>3021</v>
      </c>
      <c r="H216" s="25">
        <v>6653</v>
      </c>
      <c r="I216" s="25">
        <v>6103</v>
      </c>
      <c r="J216" s="25">
        <v>4025</v>
      </c>
      <c r="K216" s="25">
        <v>5129</v>
      </c>
      <c r="L216" s="25">
        <v>5322</v>
      </c>
      <c r="M216" s="25">
        <v>6918</v>
      </c>
      <c r="N216" s="25">
        <v>6235</v>
      </c>
      <c r="O216" s="37">
        <v>7881</v>
      </c>
      <c r="P216" s="39">
        <f t="shared" si="3"/>
        <v>63032</v>
      </c>
    </row>
    <row r="217" spans="1:16">
      <c r="A217" s="43">
        <v>214</v>
      </c>
      <c r="B217" s="43" t="s">
        <v>112</v>
      </c>
      <c r="C217" s="43" t="s">
        <v>61</v>
      </c>
      <c r="D217" s="44" t="s">
        <v>2</v>
      </c>
      <c r="E217" s="45">
        <v>2368</v>
      </c>
      <c r="F217" s="46">
        <v>1765</v>
      </c>
      <c r="G217" s="46">
        <v>1280</v>
      </c>
      <c r="H217" s="46">
        <v>2286</v>
      </c>
      <c r="I217" s="46">
        <v>1203</v>
      </c>
      <c r="J217" s="46">
        <v>1251</v>
      </c>
      <c r="K217" s="46">
        <v>3413</v>
      </c>
      <c r="L217" s="46">
        <v>3864</v>
      </c>
      <c r="M217" s="46">
        <v>5779</v>
      </c>
      <c r="N217" s="46">
        <v>4616</v>
      </c>
      <c r="O217" s="47">
        <v>3693</v>
      </c>
      <c r="P217" s="48">
        <f t="shared" si="3"/>
        <v>31518</v>
      </c>
    </row>
    <row r="218" spans="1:16">
      <c r="A218" s="26">
        <v>215</v>
      </c>
      <c r="B218" s="26" t="s">
        <v>206</v>
      </c>
      <c r="C218" s="26" t="s">
        <v>61</v>
      </c>
      <c r="D218" s="33" t="s">
        <v>264</v>
      </c>
      <c r="E218" s="36">
        <v>175</v>
      </c>
      <c r="F218" s="25">
        <v>96</v>
      </c>
      <c r="G218" s="25">
        <v>460</v>
      </c>
      <c r="H218" s="25">
        <v>582</v>
      </c>
      <c r="I218" s="25">
        <v>844</v>
      </c>
      <c r="J218" s="25">
        <v>367</v>
      </c>
      <c r="K218" s="25">
        <v>129</v>
      </c>
      <c r="L218" s="25">
        <v>22639</v>
      </c>
      <c r="M218" s="25">
        <v>2807</v>
      </c>
      <c r="N218" s="25">
        <v>0</v>
      </c>
      <c r="O218" s="37">
        <v>438</v>
      </c>
      <c r="P218" s="39">
        <f t="shared" si="3"/>
        <v>28537</v>
      </c>
    </row>
    <row r="219" spans="1:16">
      <c r="A219" s="43">
        <v>216</v>
      </c>
      <c r="B219" s="43" t="s">
        <v>206</v>
      </c>
      <c r="C219" s="43" t="s">
        <v>61</v>
      </c>
      <c r="D219" s="44" t="s">
        <v>2</v>
      </c>
      <c r="E219" s="45">
        <v>334</v>
      </c>
      <c r="F219" s="46">
        <v>606</v>
      </c>
      <c r="G219" s="46">
        <v>1754</v>
      </c>
      <c r="H219" s="46">
        <v>605</v>
      </c>
      <c r="I219" s="46">
        <v>610</v>
      </c>
      <c r="J219" s="46">
        <v>623</v>
      </c>
      <c r="K219" s="46">
        <v>601</v>
      </c>
      <c r="L219" s="46">
        <v>1790</v>
      </c>
      <c r="M219" s="46">
        <v>2673</v>
      </c>
      <c r="N219" s="46">
        <v>667</v>
      </c>
      <c r="O219" s="47">
        <v>400</v>
      </c>
      <c r="P219" s="48">
        <f t="shared" si="3"/>
        <v>10663</v>
      </c>
    </row>
    <row r="220" spans="1:16">
      <c r="A220" s="26">
        <v>217</v>
      </c>
      <c r="B220" s="26" t="s">
        <v>206</v>
      </c>
      <c r="C220" s="26" t="s">
        <v>61</v>
      </c>
      <c r="D220" s="33" t="s">
        <v>264</v>
      </c>
      <c r="E220" s="36">
        <v>329</v>
      </c>
      <c r="F220" s="25">
        <v>2660</v>
      </c>
      <c r="G220" s="25">
        <v>590</v>
      </c>
      <c r="H220" s="25">
        <v>2145</v>
      </c>
      <c r="I220" s="25">
        <v>515</v>
      </c>
      <c r="J220" s="25">
        <v>341</v>
      </c>
      <c r="K220" s="25">
        <v>67</v>
      </c>
      <c r="L220" s="25">
        <v>337</v>
      </c>
      <c r="M220" s="25">
        <v>243</v>
      </c>
      <c r="N220" s="25">
        <v>835</v>
      </c>
      <c r="O220" s="37">
        <v>980</v>
      </c>
      <c r="P220" s="39">
        <f t="shared" si="3"/>
        <v>9042</v>
      </c>
    </row>
    <row r="221" spans="1:16">
      <c r="A221" s="43">
        <v>218</v>
      </c>
      <c r="B221" s="43" t="s">
        <v>206</v>
      </c>
      <c r="C221" s="43" t="s">
        <v>61</v>
      </c>
      <c r="D221" s="44" t="s">
        <v>2</v>
      </c>
      <c r="E221" s="45">
        <v>1327</v>
      </c>
      <c r="F221" s="46">
        <v>2091</v>
      </c>
      <c r="G221" s="46">
        <v>1315</v>
      </c>
      <c r="H221" s="46">
        <v>2627</v>
      </c>
      <c r="I221" s="46">
        <v>913</v>
      </c>
      <c r="J221" s="46">
        <v>2624</v>
      </c>
      <c r="K221" s="46">
        <v>522</v>
      </c>
      <c r="L221" s="46">
        <v>1560</v>
      </c>
      <c r="M221" s="46">
        <v>1551</v>
      </c>
      <c r="N221" s="46">
        <v>2226</v>
      </c>
      <c r="O221" s="47">
        <v>2511</v>
      </c>
      <c r="P221" s="48">
        <f t="shared" si="3"/>
        <v>19267</v>
      </c>
    </row>
    <row r="222" spans="1:16">
      <c r="A222" s="26">
        <v>219</v>
      </c>
      <c r="B222" s="26" t="s">
        <v>5</v>
      </c>
      <c r="C222" s="26" t="s">
        <v>61</v>
      </c>
      <c r="D222" s="33" t="s">
        <v>264</v>
      </c>
      <c r="E222" s="36">
        <v>15786</v>
      </c>
      <c r="F222" s="25">
        <v>20988</v>
      </c>
      <c r="G222" s="25">
        <v>28713</v>
      </c>
      <c r="H222" s="25">
        <v>34749</v>
      </c>
      <c r="I222" s="25">
        <v>27661</v>
      </c>
      <c r="J222" s="25">
        <v>16865</v>
      </c>
      <c r="K222" s="25">
        <v>21728</v>
      </c>
      <c r="L222" s="25">
        <v>20344</v>
      </c>
      <c r="M222" s="25">
        <v>71942</v>
      </c>
      <c r="N222" s="25">
        <v>48727</v>
      </c>
      <c r="O222" s="37">
        <v>47204</v>
      </c>
      <c r="P222" s="39">
        <f t="shared" si="3"/>
        <v>354707</v>
      </c>
    </row>
    <row r="223" spans="1:16">
      <c r="A223" s="26">
        <v>220</v>
      </c>
      <c r="B223" s="26" t="s">
        <v>5</v>
      </c>
      <c r="C223" s="26" t="s">
        <v>61</v>
      </c>
      <c r="D223" s="33" t="s">
        <v>264</v>
      </c>
      <c r="E223" s="36">
        <v>17674</v>
      </c>
      <c r="F223" s="25">
        <v>16475</v>
      </c>
      <c r="G223" s="25">
        <v>17282</v>
      </c>
      <c r="H223" s="25">
        <v>16765</v>
      </c>
      <c r="I223" s="25">
        <v>17840</v>
      </c>
      <c r="J223" s="25">
        <v>13283</v>
      </c>
      <c r="K223" s="25">
        <v>20577</v>
      </c>
      <c r="L223" s="25">
        <v>19741</v>
      </c>
      <c r="M223" s="25">
        <v>26477</v>
      </c>
      <c r="N223" s="25">
        <v>26107</v>
      </c>
      <c r="O223" s="37">
        <v>20313</v>
      </c>
      <c r="P223" s="39">
        <f t="shared" si="3"/>
        <v>212534</v>
      </c>
    </row>
    <row r="224" spans="1:16">
      <c r="A224" s="26">
        <v>221</v>
      </c>
      <c r="B224" s="26" t="s">
        <v>5</v>
      </c>
      <c r="C224" s="26" t="s">
        <v>61</v>
      </c>
      <c r="D224" s="33" t="s">
        <v>264</v>
      </c>
      <c r="E224" s="36">
        <v>13642</v>
      </c>
      <c r="F224" s="25">
        <v>17103</v>
      </c>
      <c r="G224" s="25">
        <v>17908</v>
      </c>
      <c r="H224" s="25">
        <v>27341</v>
      </c>
      <c r="I224" s="25">
        <v>18239</v>
      </c>
      <c r="J224" s="25">
        <v>4935</v>
      </c>
      <c r="K224" s="25">
        <v>6565</v>
      </c>
      <c r="L224" s="25">
        <v>6291</v>
      </c>
      <c r="M224" s="25">
        <v>29984</v>
      </c>
      <c r="N224" s="25">
        <v>31240</v>
      </c>
      <c r="O224" s="37">
        <v>25826</v>
      </c>
      <c r="P224" s="39">
        <f t="shared" si="3"/>
        <v>199074</v>
      </c>
    </row>
    <row r="225" spans="1:16">
      <c r="A225" s="26">
        <v>222</v>
      </c>
      <c r="B225" s="26" t="s">
        <v>5</v>
      </c>
      <c r="C225" s="26" t="s">
        <v>61</v>
      </c>
      <c r="D225" s="33" t="s">
        <v>264</v>
      </c>
      <c r="E225" s="36">
        <v>18304</v>
      </c>
      <c r="F225" s="25">
        <v>1812</v>
      </c>
      <c r="G225" s="25">
        <v>6551</v>
      </c>
      <c r="H225" s="25">
        <v>17595</v>
      </c>
      <c r="I225" s="25">
        <v>9630</v>
      </c>
      <c r="J225" s="25">
        <v>27076</v>
      </c>
      <c r="K225" s="25">
        <v>25279</v>
      </c>
      <c r="L225" s="25">
        <v>20183</v>
      </c>
      <c r="M225" s="25">
        <v>13072</v>
      </c>
      <c r="N225" s="25">
        <v>38533</v>
      </c>
      <c r="O225" s="37">
        <v>12459</v>
      </c>
      <c r="P225" s="39">
        <f t="shared" si="3"/>
        <v>190494</v>
      </c>
    </row>
    <row r="226" spans="1:16">
      <c r="A226" s="26">
        <v>223</v>
      </c>
      <c r="B226" s="26" t="s">
        <v>5</v>
      </c>
      <c r="C226" s="26" t="s">
        <v>61</v>
      </c>
      <c r="D226" s="33" t="s">
        <v>264</v>
      </c>
      <c r="E226" s="36">
        <v>48520</v>
      </c>
      <c r="F226" s="25">
        <v>41440</v>
      </c>
      <c r="G226" s="25">
        <v>41286</v>
      </c>
      <c r="H226" s="25">
        <v>46729</v>
      </c>
      <c r="I226" s="25">
        <v>41669</v>
      </c>
      <c r="J226" s="25">
        <v>24781</v>
      </c>
      <c r="K226" s="25">
        <v>23599</v>
      </c>
      <c r="L226" s="25">
        <v>16532</v>
      </c>
      <c r="M226" s="25">
        <v>61476</v>
      </c>
      <c r="N226" s="25">
        <v>64022</v>
      </c>
      <c r="O226" s="37">
        <v>55006</v>
      </c>
      <c r="P226" s="39">
        <f t="shared" si="3"/>
        <v>465060</v>
      </c>
    </row>
    <row r="227" spans="1:16">
      <c r="E227" s="40">
        <f>SUM(E4:E226)</f>
        <v>1657107</v>
      </c>
      <c r="F227" s="41">
        <f t="shared" ref="F227:O227" si="4">SUM(F4:F226)</f>
        <v>1684680</v>
      </c>
      <c r="G227" s="41">
        <f t="shared" si="4"/>
        <v>1497430</v>
      </c>
      <c r="H227" s="41">
        <f t="shared" si="4"/>
        <v>2092399</v>
      </c>
      <c r="I227" s="41">
        <f t="shared" si="4"/>
        <v>1530341</v>
      </c>
      <c r="J227" s="41">
        <f t="shared" si="4"/>
        <v>1207736</v>
      </c>
      <c r="K227" s="41">
        <f t="shared" si="4"/>
        <v>1402234</v>
      </c>
      <c r="L227" s="41">
        <f t="shared" si="4"/>
        <v>1480324</v>
      </c>
      <c r="M227" s="41">
        <f t="shared" si="4"/>
        <v>2522055</v>
      </c>
      <c r="N227" s="41">
        <f t="shared" si="4"/>
        <v>2295514</v>
      </c>
      <c r="O227" s="42">
        <f t="shared" si="4"/>
        <v>1860456</v>
      </c>
    </row>
    <row r="228" spans="1:16" ht="13.8" thickBot="1">
      <c r="E228" s="66" t="s">
        <v>267</v>
      </c>
      <c r="F228" s="67"/>
      <c r="G228" s="67"/>
      <c r="H228" s="67"/>
      <c r="I228" s="67"/>
      <c r="J228" s="67"/>
      <c r="K228" s="67"/>
      <c r="L228" s="67"/>
      <c r="M228" s="67"/>
      <c r="N228" s="67"/>
      <c r="O228" s="68"/>
    </row>
    <row r="230" spans="1:16" ht="13.8" thickBot="1"/>
    <row r="231" spans="1:16">
      <c r="B231" s="70" t="s">
        <v>269</v>
      </c>
      <c r="C231" s="71"/>
      <c r="D231" s="50"/>
    </row>
    <row r="232" spans="1:16">
      <c r="B232" s="52" t="s">
        <v>270</v>
      </c>
      <c r="C232" s="62">
        <v>31</v>
      </c>
      <c r="D232" s="50"/>
    </row>
    <row r="233" spans="1:16" ht="13.8" thickBot="1">
      <c r="B233" s="53" t="s">
        <v>271</v>
      </c>
      <c r="C233" s="54">
        <v>192</v>
      </c>
      <c r="D233" s="50"/>
    </row>
    <row r="234" spans="1:16" s="10" customFormat="1">
      <c r="A234" s="27"/>
      <c r="B234" s="4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8"/>
    </row>
    <row r="235" spans="1:16" ht="13.8" thickBot="1"/>
    <row r="236" spans="1:16">
      <c r="B236" s="70" t="s">
        <v>272</v>
      </c>
      <c r="C236" s="72"/>
      <c r="D236" s="71"/>
    </row>
    <row r="237" spans="1:16" s="10" customFormat="1">
      <c r="A237" s="27"/>
      <c r="B237" s="55"/>
      <c r="C237" s="51" t="s">
        <v>273</v>
      </c>
      <c r="D237" s="56" t="s">
        <v>274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8"/>
    </row>
    <row r="238" spans="1:16">
      <c r="B238" s="52" t="s">
        <v>270</v>
      </c>
      <c r="C238" s="57">
        <f>(816814/11)</f>
        <v>74255.818181818177</v>
      </c>
      <c r="D238" s="58">
        <f>(816814/11)*12</f>
        <v>891069.81818181812</v>
      </c>
    </row>
    <row r="239" spans="1:16" ht="13.8" thickBot="1">
      <c r="B239" s="59" t="s">
        <v>271</v>
      </c>
      <c r="C239" s="60">
        <f>(18413462/11)</f>
        <v>1673951.0909090908</v>
      </c>
      <c r="D239" s="61">
        <f>(18413462/11)*12</f>
        <v>20087413.09090909</v>
      </c>
    </row>
  </sheetData>
  <mergeCells count="5">
    <mergeCell ref="E2:O2"/>
    <mergeCell ref="E228:O228"/>
    <mergeCell ref="A1:P1"/>
    <mergeCell ref="B231:C231"/>
    <mergeCell ref="B236:D23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35"/>
  <sheetViews>
    <sheetView workbookViewId="0">
      <pane xSplit="1" ySplit="5" topLeftCell="B206" activePane="bottomRight" state="frozen"/>
      <selection pane="topRight"/>
      <selection pane="bottomLeft"/>
      <selection pane="bottomRight" activeCell="L24" sqref="L24"/>
    </sheetView>
  </sheetViews>
  <sheetFormatPr defaultRowHeight="13.2"/>
  <cols>
    <col min="1" max="1" width="12.6640625" bestFit="1" customWidth="1"/>
    <col min="2" max="2" width="8.6640625" style="10" bestFit="1" customWidth="1"/>
    <col min="3" max="3" width="8.6640625" style="10" customWidth="1"/>
    <col min="4" max="4" width="8.109375" style="10" bestFit="1" customWidth="1"/>
    <col min="5" max="5" width="12.77734375" style="10" customWidth="1"/>
    <col min="6" max="6" width="6.109375" style="10" bestFit="1" customWidth="1"/>
    <col min="7" max="7" width="13.21875" style="10" customWidth="1"/>
    <col min="8" max="8" width="10.88671875" style="10" bestFit="1" customWidth="1"/>
    <col min="9" max="9" width="11.6640625" style="10" bestFit="1" customWidth="1"/>
    <col min="10" max="11" width="12.6640625" style="10" bestFit="1" customWidth="1"/>
    <col min="12" max="12" width="9.77734375" style="10" bestFit="1" customWidth="1"/>
    <col min="13" max="14" width="8" style="10" bestFit="1" customWidth="1"/>
    <col min="15" max="15" width="12.88671875" style="10" bestFit="1" customWidth="1"/>
    <col min="16" max="16" width="10.6640625" style="10" bestFit="1" customWidth="1"/>
    <col min="17" max="17" width="10.33203125" style="10" customWidth="1"/>
    <col min="18" max="18" width="8" style="10" bestFit="1" customWidth="1"/>
    <col min="19" max="19" width="10.21875" style="10" customWidth="1"/>
  </cols>
  <sheetData>
    <row r="1" spans="1:19" ht="17.399999999999999">
      <c r="A1" s="1"/>
      <c r="B1" s="73" t="s">
        <v>223</v>
      </c>
      <c r="C1" s="73"/>
      <c r="D1" s="73"/>
      <c r="E1" s="73"/>
      <c r="F1" s="73"/>
      <c r="G1" s="73"/>
      <c r="H1" s="18"/>
      <c r="I1" s="18"/>
      <c r="J1" s="18"/>
      <c r="K1" s="18"/>
      <c r="L1" s="18"/>
      <c r="M1" s="18"/>
      <c r="N1" s="1"/>
      <c r="O1" s="1"/>
      <c r="P1" s="4"/>
      <c r="Q1" s="1"/>
      <c r="R1" s="1"/>
      <c r="S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</row>
    <row r="3" spans="1:19">
      <c r="A3" s="1"/>
      <c r="B3" s="74" t="s">
        <v>224</v>
      </c>
      <c r="C3" s="74"/>
      <c r="D3" s="74"/>
      <c r="E3" s="19">
        <v>100</v>
      </c>
      <c r="F3" s="19"/>
      <c r="G3" s="19"/>
      <c r="H3" s="19"/>
      <c r="I3" s="19"/>
      <c r="J3" s="19"/>
      <c r="K3" s="19"/>
      <c r="L3" s="19"/>
      <c r="M3" s="19"/>
      <c r="N3" s="5"/>
      <c r="O3" s="5"/>
      <c r="P3" s="6"/>
      <c r="Q3" s="1"/>
      <c r="R3" s="1"/>
      <c r="S3" s="1"/>
    </row>
    <row r="4" spans="1:19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ht="52.8">
      <c r="A5" s="2" t="s">
        <v>222</v>
      </c>
      <c r="B5" s="7" t="s">
        <v>225</v>
      </c>
      <c r="C5" s="7" t="s">
        <v>226</v>
      </c>
      <c r="D5" s="7" t="s">
        <v>227</v>
      </c>
      <c r="E5" s="7" t="s">
        <v>228</v>
      </c>
      <c r="F5" s="7" t="s">
        <v>229</v>
      </c>
      <c r="G5" s="8" t="s">
        <v>230</v>
      </c>
      <c r="H5" s="7" t="s">
        <v>231</v>
      </c>
      <c r="I5" s="7" t="s">
        <v>0</v>
      </c>
      <c r="J5" s="7" t="s">
        <v>232</v>
      </c>
      <c r="K5" s="7" t="s">
        <v>233</v>
      </c>
      <c r="L5" s="7" t="s">
        <v>1</v>
      </c>
      <c r="M5" s="7" t="s">
        <v>234</v>
      </c>
      <c r="N5" s="7" t="s">
        <v>235</v>
      </c>
      <c r="O5" s="7" t="s">
        <v>236</v>
      </c>
      <c r="P5" s="7" t="s">
        <v>237</v>
      </c>
      <c r="Q5" s="7" t="s">
        <v>238</v>
      </c>
      <c r="R5" s="7" t="s">
        <v>239</v>
      </c>
      <c r="S5" s="9" t="s">
        <v>240</v>
      </c>
    </row>
    <row r="6" spans="1:19" ht="14.4">
      <c r="A6" s="3" t="str">
        <f>IF(F6="Color",CONCATENATE(E6,"c"),E6)</f>
        <v>3AG872863</v>
      </c>
      <c r="B6" s="10">
        <v>7127199</v>
      </c>
      <c r="C6" s="10">
        <v>41770</v>
      </c>
      <c r="D6" s="10" t="s">
        <v>250</v>
      </c>
      <c r="E6" s="10" t="s">
        <v>247</v>
      </c>
      <c r="F6" s="10" t="s">
        <v>241</v>
      </c>
      <c r="H6" s="10" t="s">
        <v>242</v>
      </c>
      <c r="I6" s="10">
        <v>212610</v>
      </c>
      <c r="L6" s="10">
        <v>243988</v>
      </c>
      <c r="O6" s="10">
        <v>31378</v>
      </c>
      <c r="P6" s="10">
        <v>0</v>
      </c>
      <c r="Q6" s="10">
        <v>0</v>
      </c>
    </row>
    <row r="7" spans="1:19" ht="14.4">
      <c r="A7" s="3" t="str">
        <f t="shared" ref="A7:A70" si="0">IF(F7="Color",CONCATENATE(E7,"c"),E7)</f>
        <v>3AG873012</v>
      </c>
      <c r="B7" s="10">
        <v>7127199</v>
      </c>
      <c r="C7" s="10">
        <v>41770</v>
      </c>
      <c r="D7" s="10" t="s">
        <v>250</v>
      </c>
      <c r="E7" s="10" t="s">
        <v>248</v>
      </c>
      <c r="F7" s="10" t="s">
        <v>241</v>
      </c>
      <c r="H7" s="10" t="s">
        <v>242</v>
      </c>
      <c r="I7" s="10">
        <v>23555</v>
      </c>
      <c r="L7" s="10">
        <v>24915</v>
      </c>
      <c r="O7" s="10">
        <v>1360</v>
      </c>
      <c r="P7" s="10">
        <v>0</v>
      </c>
      <c r="Q7" s="10">
        <v>0</v>
      </c>
    </row>
    <row r="8" spans="1:19" ht="14.4">
      <c r="A8" s="3" t="str">
        <f t="shared" si="0"/>
        <v>4HX574972</v>
      </c>
      <c r="B8" s="10">
        <v>7127199</v>
      </c>
      <c r="C8" s="10">
        <v>41770</v>
      </c>
      <c r="D8" s="10" t="s">
        <v>251</v>
      </c>
      <c r="E8" s="10" t="s">
        <v>249</v>
      </c>
      <c r="F8" s="10" t="s">
        <v>241</v>
      </c>
      <c r="H8" s="10" t="s">
        <v>242</v>
      </c>
      <c r="I8" s="10">
        <v>5210</v>
      </c>
      <c r="L8" s="10">
        <v>5834</v>
      </c>
      <c r="O8" s="10">
        <v>624</v>
      </c>
      <c r="P8" s="10">
        <v>0</v>
      </c>
      <c r="Q8" s="10">
        <v>0</v>
      </c>
    </row>
    <row r="9" spans="1:19" ht="14.4">
      <c r="A9" s="3" t="str">
        <f t="shared" si="0"/>
        <v>4HX574972c</v>
      </c>
      <c r="B9" s="10">
        <v>7127199</v>
      </c>
      <c r="C9" s="10">
        <v>41770</v>
      </c>
      <c r="D9" s="10" t="s">
        <v>251</v>
      </c>
      <c r="E9" s="10" t="s">
        <v>249</v>
      </c>
      <c r="F9" s="10" t="s">
        <v>2</v>
      </c>
      <c r="H9" s="10" t="s">
        <v>242</v>
      </c>
      <c r="I9" s="10">
        <v>6113</v>
      </c>
      <c r="L9" s="10">
        <v>6911</v>
      </c>
      <c r="O9" s="10">
        <v>798</v>
      </c>
      <c r="P9" s="10">
        <v>0</v>
      </c>
      <c r="Q9" s="10">
        <v>0</v>
      </c>
    </row>
    <row r="10" spans="1:19" ht="14.4">
      <c r="A10" s="3" t="str">
        <f t="shared" si="0"/>
        <v>A2M631491</v>
      </c>
      <c r="B10" s="10">
        <v>7127199</v>
      </c>
      <c r="C10" s="10">
        <v>41770</v>
      </c>
      <c r="D10" s="10" t="s">
        <v>220</v>
      </c>
      <c r="E10" s="10" t="s">
        <v>219</v>
      </c>
      <c r="F10" s="10" t="s">
        <v>241</v>
      </c>
      <c r="H10" s="10" t="s">
        <v>242</v>
      </c>
      <c r="I10" s="10">
        <v>308551</v>
      </c>
      <c r="L10" s="10">
        <v>335618</v>
      </c>
      <c r="O10" s="10">
        <v>27067</v>
      </c>
      <c r="P10" s="10">
        <v>0</v>
      </c>
      <c r="Q10" s="10">
        <v>0</v>
      </c>
    </row>
    <row r="11" spans="1:19" ht="14.4">
      <c r="A11" s="3" t="str">
        <f t="shared" si="0"/>
        <v>A2M640722</v>
      </c>
      <c r="B11" s="10">
        <v>7127199</v>
      </c>
      <c r="C11" s="10">
        <v>41770</v>
      </c>
      <c r="D11" s="10" t="s">
        <v>197</v>
      </c>
      <c r="E11" s="10" t="s">
        <v>209</v>
      </c>
      <c r="F11" s="10" t="s">
        <v>241</v>
      </c>
      <c r="H11" s="10" t="s">
        <v>242</v>
      </c>
      <c r="I11" s="10">
        <v>104150</v>
      </c>
      <c r="L11" s="10">
        <v>107729</v>
      </c>
      <c r="O11" s="10">
        <v>3579</v>
      </c>
      <c r="P11" s="10">
        <v>0</v>
      </c>
      <c r="Q11" s="10">
        <v>0</v>
      </c>
    </row>
    <row r="12" spans="1:19" ht="14.4">
      <c r="A12" s="3" t="str">
        <f t="shared" si="0"/>
        <v>A2M732097</v>
      </c>
      <c r="B12" s="10">
        <v>7127199</v>
      </c>
      <c r="C12" s="10">
        <v>41770</v>
      </c>
      <c r="D12" s="10" t="s">
        <v>197</v>
      </c>
      <c r="E12" s="10" t="s">
        <v>212</v>
      </c>
      <c r="F12" s="10" t="s">
        <v>241</v>
      </c>
      <c r="H12" s="10" t="s">
        <v>242</v>
      </c>
      <c r="I12" s="10">
        <v>140426</v>
      </c>
      <c r="L12" s="10">
        <v>148036</v>
      </c>
      <c r="O12" s="10">
        <v>7610</v>
      </c>
      <c r="P12" s="10">
        <v>0</v>
      </c>
      <c r="Q12" s="10">
        <v>0</v>
      </c>
    </row>
    <row r="13" spans="1:19" ht="14.4">
      <c r="A13" s="3" t="str">
        <f t="shared" si="0"/>
        <v>AE9121586</v>
      </c>
      <c r="B13" s="10">
        <v>7127199</v>
      </c>
      <c r="C13" s="10">
        <v>41770</v>
      </c>
      <c r="D13" s="10" t="s">
        <v>4</v>
      </c>
      <c r="E13" s="10" t="s">
        <v>108</v>
      </c>
      <c r="F13" s="10" t="s">
        <v>241</v>
      </c>
      <c r="H13" s="10" t="s">
        <v>242</v>
      </c>
      <c r="I13" s="10">
        <v>228901</v>
      </c>
      <c r="L13" s="10">
        <v>233580</v>
      </c>
      <c r="O13" s="10">
        <v>4679</v>
      </c>
      <c r="P13" s="10">
        <v>0</v>
      </c>
      <c r="Q13" s="10">
        <v>0</v>
      </c>
    </row>
    <row r="14" spans="1:19" ht="14.4">
      <c r="A14" s="3" t="str">
        <f t="shared" si="0"/>
        <v>AE9122946</v>
      </c>
      <c r="B14" s="10">
        <v>7127199</v>
      </c>
      <c r="C14" s="10">
        <v>41770</v>
      </c>
      <c r="D14" s="10" t="s">
        <v>4</v>
      </c>
      <c r="E14" s="10" t="s">
        <v>127</v>
      </c>
      <c r="F14" s="10" t="s">
        <v>241</v>
      </c>
      <c r="H14" s="10" t="s">
        <v>242</v>
      </c>
      <c r="I14" s="10">
        <v>399562</v>
      </c>
      <c r="L14" s="10">
        <v>409089</v>
      </c>
      <c r="O14" s="10">
        <v>9527</v>
      </c>
      <c r="P14" s="10">
        <v>0</v>
      </c>
      <c r="Q14" s="10">
        <v>0</v>
      </c>
    </row>
    <row r="15" spans="1:19" ht="14.4">
      <c r="A15" s="3" t="str">
        <f t="shared" si="0"/>
        <v>AE9139917</v>
      </c>
      <c r="B15" s="10">
        <v>7127199</v>
      </c>
      <c r="C15" s="10">
        <v>41770</v>
      </c>
      <c r="D15" s="10" t="s">
        <v>4</v>
      </c>
      <c r="E15" s="10" t="s">
        <v>134</v>
      </c>
      <c r="F15" s="10" t="s">
        <v>241</v>
      </c>
      <c r="H15" s="10" t="s">
        <v>242</v>
      </c>
      <c r="I15" s="10">
        <v>581393</v>
      </c>
      <c r="L15" s="10">
        <v>599341</v>
      </c>
      <c r="O15" s="10">
        <v>17948</v>
      </c>
      <c r="P15" s="10">
        <v>0</v>
      </c>
      <c r="Q15" s="10">
        <v>0</v>
      </c>
    </row>
    <row r="16" spans="1:19" ht="14.4">
      <c r="A16" s="3" t="str">
        <f t="shared" si="0"/>
        <v>AE9139935</v>
      </c>
      <c r="B16" s="10">
        <v>7127199</v>
      </c>
      <c r="C16" s="10">
        <v>41770</v>
      </c>
      <c r="D16" s="10" t="s">
        <v>4</v>
      </c>
      <c r="E16" s="10" t="s">
        <v>135</v>
      </c>
      <c r="F16" s="10" t="s">
        <v>241</v>
      </c>
      <c r="H16" s="10" t="s">
        <v>242</v>
      </c>
      <c r="I16" s="10">
        <v>797248</v>
      </c>
      <c r="L16" s="10">
        <v>808948</v>
      </c>
      <c r="O16" s="10">
        <v>11700</v>
      </c>
      <c r="P16" s="10">
        <v>0</v>
      </c>
      <c r="Q16" s="10">
        <v>0</v>
      </c>
    </row>
    <row r="17" spans="1:17" ht="14.4">
      <c r="A17" s="3" t="str">
        <f t="shared" si="0"/>
        <v>AE9139937</v>
      </c>
      <c r="B17" s="10">
        <v>7127199</v>
      </c>
      <c r="C17" s="10">
        <v>41770</v>
      </c>
      <c r="D17" s="10" t="s">
        <v>4</v>
      </c>
      <c r="E17" s="10" t="s">
        <v>136</v>
      </c>
      <c r="F17" s="10" t="s">
        <v>241</v>
      </c>
      <c r="H17" s="10" t="s">
        <v>242</v>
      </c>
      <c r="I17" s="10">
        <v>57050</v>
      </c>
      <c r="L17" s="10">
        <v>58441</v>
      </c>
      <c r="O17" s="10">
        <v>1391</v>
      </c>
      <c r="P17" s="10">
        <v>0</v>
      </c>
      <c r="Q17" s="10">
        <v>0</v>
      </c>
    </row>
    <row r="18" spans="1:17" ht="14.4">
      <c r="A18" s="3" t="str">
        <f t="shared" si="0"/>
        <v>AE9139939</v>
      </c>
      <c r="B18" s="10">
        <v>7127199</v>
      </c>
      <c r="C18" s="10">
        <v>41770</v>
      </c>
      <c r="D18" s="10" t="s">
        <v>4</v>
      </c>
      <c r="E18" s="10" t="s">
        <v>137</v>
      </c>
      <c r="F18" s="10" t="s">
        <v>241</v>
      </c>
      <c r="H18" s="10" t="s">
        <v>242</v>
      </c>
      <c r="I18" s="10">
        <v>1055835</v>
      </c>
      <c r="L18" s="10">
        <v>1063891</v>
      </c>
      <c r="M18" s="10">
        <v>0</v>
      </c>
      <c r="N18" s="10">
        <v>0</v>
      </c>
      <c r="O18" s="10">
        <v>8056</v>
      </c>
      <c r="P18" s="10">
        <v>0</v>
      </c>
      <c r="Q18" s="10">
        <v>0</v>
      </c>
    </row>
    <row r="19" spans="1:17" ht="14.4">
      <c r="A19" s="3" t="str">
        <f t="shared" si="0"/>
        <v>AE9139973</v>
      </c>
      <c r="B19" s="10">
        <v>7127199</v>
      </c>
      <c r="C19" s="10">
        <v>41770</v>
      </c>
      <c r="D19" s="10" t="s">
        <v>4</v>
      </c>
      <c r="E19" s="10" t="s">
        <v>138</v>
      </c>
      <c r="F19" s="10" t="s">
        <v>241</v>
      </c>
      <c r="H19" s="10" t="s">
        <v>242</v>
      </c>
      <c r="I19" s="10">
        <v>37562</v>
      </c>
      <c r="L19" s="10">
        <v>37832</v>
      </c>
      <c r="M19" s="10">
        <v>0</v>
      </c>
      <c r="N19" s="10">
        <v>0</v>
      </c>
      <c r="O19" s="10">
        <v>270</v>
      </c>
      <c r="P19" s="10">
        <v>0</v>
      </c>
      <c r="Q19" s="10">
        <v>0</v>
      </c>
    </row>
    <row r="20" spans="1:17" ht="14.4">
      <c r="A20" s="3" t="str">
        <f t="shared" si="0"/>
        <v>AE9209011</v>
      </c>
      <c r="B20" s="10">
        <v>7127199</v>
      </c>
      <c r="C20" s="10">
        <v>41770</v>
      </c>
      <c r="D20" s="10" t="s">
        <v>4</v>
      </c>
      <c r="E20" s="10" t="s">
        <v>35</v>
      </c>
      <c r="F20" s="10" t="s">
        <v>241</v>
      </c>
      <c r="G20" s="10" t="s">
        <v>241</v>
      </c>
      <c r="H20" s="10" t="s">
        <v>242</v>
      </c>
      <c r="I20" s="10">
        <v>149199</v>
      </c>
      <c r="L20" s="10">
        <v>150969</v>
      </c>
      <c r="M20" s="10">
        <v>0</v>
      </c>
      <c r="N20" s="10">
        <v>0</v>
      </c>
      <c r="O20" s="10">
        <v>1770</v>
      </c>
      <c r="P20" s="10">
        <v>0</v>
      </c>
      <c r="Q20" s="10">
        <v>1800.5360000000001</v>
      </c>
    </row>
    <row r="21" spans="1:17" ht="14.4">
      <c r="A21" s="3" t="str">
        <f t="shared" si="0"/>
        <v>AE9209125</v>
      </c>
      <c r="B21" s="10">
        <v>7127199</v>
      </c>
      <c r="C21" s="10">
        <v>41770</v>
      </c>
      <c r="D21" s="10" t="s">
        <v>4</v>
      </c>
      <c r="E21" s="10" t="s">
        <v>8</v>
      </c>
      <c r="F21" s="10" t="s">
        <v>241</v>
      </c>
      <c r="G21" s="10" t="s">
        <v>241</v>
      </c>
      <c r="H21" s="10" t="s">
        <v>242</v>
      </c>
      <c r="I21" s="10">
        <v>175359</v>
      </c>
      <c r="L21" s="10">
        <v>176717</v>
      </c>
      <c r="M21" s="10">
        <v>0</v>
      </c>
      <c r="N21" s="10">
        <v>0</v>
      </c>
      <c r="O21" s="10">
        <v>1358</v>
      </c>
      <c r="P21" s="10">
        <v>0</v>
      </c>
      <c r="Q21" s="10">
        <v>1350.402</v>
      </c>
    </row>
    <row r="22" spans="1:17" ht="14.4">
      <c r="A22" s="3" t="str">
        <f t="shared" si="0"/>
        <v>AE9209128</v>
      </c>
      <c r="B22" s="10">
        <v>7127199</v>
      </c>
      <c r="C22" s="10">
        <v>41770</v>
      </c>
      <c r="D22" s="10" t="s">
        <v>4</v>
      </c>
      <c r="E22" s="10" t="s">
        <v>9</v>
      </c>
      <c r="F22" s="10" t="s">
        <v>241</v>
      </c>
      <c r="G22" s="10" t="s">
        <v>241</v>
      </c>
      <c r="H22" s="10" t="s">
        <v>242</v>
      </c>
      <c r="I22" s="10">
        <v>480267</v>
      </c>
      <c r="L22" s="10">
        <v>487390</v>
      </c>
      <c r="M22" s="10">
        <v>0</v>
      </c>
      <c r="N22" s="10">
        <v>0</v>
      </c>
      <c r="O22" s="10">
        <v>7123</v>
      </c>
      <c r="P22" s="10">
        <v>0</v>
      </c>
      <c r="Q22" s="10">
        <v>7112.1171999999997</v>
      </c>
    </row>
    <row r="23" spans="1:17" ht="14.4">
      <c r="A23" s="3" t="str">
        <f t="shared" si="0"/>
        <v>AE9209149</v>
      </c>
      <c r="B23" s="10">
        <v>7127199</v>
      </c>
      <c r="C23" s="10">
        <v>41770</v>
      </c>
      <c r="D23" s="10" t="s">
        <v>4</v>
      </c>
      <c r="E23" s="10" t="s">
        <v>10</v>
      </c>
      <c r="F23" s="10" t="s">
        <v>241</v>
      </c>
      <c r="G23" s="10" t="s">
        <v>241</v>
      </c>
      <c r="H23" s="10" t="s">
        <v>242</v>
      </c>
      <c r="I23" s="10">
        <v>219189</v>
      </c>
      <c r="L23" s="10">
        <v>220905</v>
      </c>
      <c r="M23" s="10">
        <v>0</v>
      </c>
      <c r="N23" s="10">
        <v>0</v>
      </c>
      <c r="O23" s="10">
        <v>1716</v>
      </c>
      <c r="P23" s="10">
        <v>0</v>
      </c>
      <c r="Q23" s="10">
        <v>1710.5092</v>
      </c>
    </row>
    <row r="24" spans="1:17" ht="14.4">
      <c r="A24" s="3" t="str">
        <f t="shared" si="0"/>
        <v>AE9876378</v>
      </c>
      <c r="B24" s="10">
        <v>7127199</v>
      </c>
      <c r="C24" s="10">
        <v>41770</v>
      </c>
      <c r="D24" s="10" t="s">
        <v>4</v>
      </c>
      <c r="E24" s="10" t="s">
        <v>50</v>
      </c>
      <c r="F24" s="10" t="s">
        <v>241</v>
      </c>
      <c r="G24" s="10" t="s">
        <v>241</v>
      </c>
      <c r="H24" s="10" t="s">
        <v>242</v>
      </c>
      <c r="I24" s="10">
        <v>78339</v>
      </c>
      <c r="L24" s="10">
        <v>79200</v>
      </c>
      <c r="O24" s="10">
        <v>861</v>
      </c>
      <c r="P24" s="10">
        <v>0</v>
      </c>
      <c r="Q24" s="10">
        <v>900.26800000000003</v>
      </c>
    </row>
    <row r="25" spans="1:17" ht="14.4">
      <c r="A25" s="3" t="str">
        <f t="shared" si="0"/>
        <v>AE9876387</v>
      </c>
      <c r="B25" s="10">
        <v>7127199</v>
      </c>
      <c r="C25" s="10">
        <v>41770</v>
      </c>
      <c r="D25" s="10" t="s">
        <v>4</v>
      </c>
      <c r="E25" s="10" t="s">
        <v>51</v>
      </c>
      <c r="F25" s="10" t="s">
        <v>241</v>
      </c>
      <c r="G25" s="10" t="s">
        <v>241</v>
      </c>
      <c r="H25" s="10" t="s">
        <v>242</v>
      </c>
      <c r="I25" s="10">
        <v>264254</v>
      </c>
      <c r="L25" s="10">
        <v>266420</v>
      </c>
      <c r="O25" s="10">
        <v>2166</v>
      </c>
      <c r="P25" s="10">
        <v>0</v>
      </c>
      <c r="Q25" s="10">
        <v>2160.6432</v>
      </c>
    </row>
    <row r="26" spans="1:17" ht="14.4">
      <c r="A26" s="3" t="str">
        <f t="shared" si="0"/>
        <v>AE9876399</v>
      </c>
      <c r="B26" s="10">
        <v>7127199</v>
      </c>
      <c r="C26" s="10">
        <v>41770</v>
      </c>
      <c r="D26" s="10" t="s">
        <v>4</v>
      </c>
      <c r="E26" s="10" t="s">
        <v>96</v>
      </c>
      <c r="F26" s="10" t="s">
        <v>241</v>
      </c>
      <c r="G26" s="10" t="s">
        <v>241</v>
      </c>
      <c r="H26" s="10" t="s">
        <v>242</v>
      </c>
      <c r="I26" s="10">
        <v>522029</v>
      </c>
      <c r="L26" s="10">
        <v>529821</v>
      </c>
      <c r="O26" s="10">
        <v>7792</v>
      </c>
      <c r="P26" s="10">
        <v>0</v>
      </c>
      <c r="Q26" s="10">
        <v>7832.3316000000004</v>
      </c>
    </row>
    <row r="27" spans="1:17" ht="14.4">
      <c r="A27" s="3" t="str">
        <f t="shared" si="0"/>
        <v>AE9876402</v>
      </c>
      <c r="B27" s="10">
        <v>7127199</v>
      </c>
      <c r="C27" s="10">
        <v>41770</v>
      </c>
      <c r="D27" s="10" t="s">
        <v>4</v>
      </c>
      <c r="E27" s="10" t="s">
        <v>52</v>
      </c>
      <c r="F27" s="10" t="s">
        <v>241</v>
      </c>
      <c r="G27" s="10" t="s">
        <v>241</v>
      </c>
      <c r="H27" s="10" t="s">
        <v>242</v>
      </c>
      <c r="I27" s="10">
        <v>95068</v>
      </c>
      <c r="L27" s="10">
        <v>95256</v>
      </c>
      <c r="O27" s="10">
        <v>188</v>
      </c>
      <c r="P27" s="10">
        <v>0</v>
      </c>
      <c r="Q27" s="10">
        <v>180.05359999999999</v>
      </c>
    </row>
    <row r="28" spans="1:17" ht="14.4">
      <c r="A28" s="3" t="str">
        <f t="shared" si="0"/>
        <v>AE9876821</v>
      </c>
      <c r="B28" s="10">
        <v>7127199</v>
      </c>
      <c r="C28" s="10">
        <v>41770</v>
      </c>
      <c r="D28" s="10" t="s">
        <v>4</v>
      </c>
      <c r="E28" s="10" t="s">
        <v>64</v>
      </c>
      <c r="F28" s="10" t="s">
        <v>241</v>
      </c>
      <c r="G28" s="10" t="s">
        <v>241</v>
      </c>
      <c r="H28" s="10" t="s">
        <v>242</v>
      </c>
      <c r="I28" s="10">
        <v>193543</v>
      </c>
      <c r="L28" s="10">
        <v>193673</v>
      </c>
      <c r="M28" s="10">
        <v>0</v>
      </c>
      <c r="N28" s="10">
        <v>0</v>
      </c>
      <c r="O28" s="10">
        <v>130</v>
      </c>
      <c r="P28" s="10">
        <v>0</v>
      </c>
      <c r="Q28" s="10">
        <v>90.026799999999994</v>
      </c>
    </row>
    <row r="29" spans="1:17" ht="14.4">
      <c r="A29" s="3" t="str">
        <f t="shared" si="0"/>
        <v>AE9879199</v>
      </c>
      <c r="B29" s="10">
        <v>7127199</v>
      </c>
      <c r="C29" s="10">
        <v>41770</v>
      </c>
      <c r="D29" s="10" t="s">
        <v>4</v>
      </c>
      <c r="E29" s="10" t="s">
        <v>97</v>
      </c>
      <c r="F29" s="10" t="s">
        <v>241</v>
      </c>
      <c r="G29" s="10" t="s">
        <v>241</v>
      </c>
      <c r="H29" s="10" t="s">
        <v>242</v>
      </c>
      <c r="I29" s="10">
        <v>15231</v>
      </c>
      <c r="L29" s="10">
        <v>15745</v>
      </c>
      <c r="O29" s="10">
        <v>514</v>
      </c>
      <c r="P29" s="10">
        <v>0</v>
      </c>
      <c r="Q29" s="10">
        <v>540.16079999999999</v>
      </c>
    </row>
    <row r="30" spans="1:17" ht="14.4">
      <c r="A30" s="3" t="str">
        <f t="shared" si="0"/>
        <v>AE9882734</v>
      </c>
      <c r="B30" s="10">
        <v>7127199</v>
      </c>
      <c r="C30" s="10">
        <v>41770</v>
      </c>
      <c r="D30" s="10" t="s">
        <v>4</v>
      </c>
      <c r="E30" s="10" t="s">
        <v>109</v>
      </c>
      <c r="F30" s="10" t="s">
        <v>241</v>
      </c>
      <c r="H30" s="10" t="s">
        <v>242</v>
      </c>
      <c r="I30" s="10">
        <v>174862</v>
      </c>
      <c r="L30" s="10">
        <v>175557</v>
      </c>
      <c r="M30" s="10">
        <v>0</v>
      </c>
      <c r="N30" s="10">
        <v>0</v>
      </c>
      <c r="O30" s="10">
        <v>695</v>
      </c>
      <c r="P30" s="10">
        <v>0</v>
      </c>
      <c r="Q30" s="10">
        <v>0</v>
      </c>
    </row>
    <row r="31" spans="1:17" ht="14.4">
      <c r="A31" s="3" t="str">
        <f t="shared" si="0"/>
        <v>AE9897080</v>
      </c>
      <c r="B31" s="10">
        <v>7127199</v>
      </c>
      <c r="C31" s="10">
        <v>41770</v>
      </c>
      <c r="D31" s="10" t="s">
        <v>4</v>
      </c>
      <c r="E31" s="10" t="s">
        <v>124</v>
      </c>
      <c r="F31" s="10" t="s">
        <v>241</v>
      </c>
      <c r="H31" s="10" t="s">
        <v>242</v>
      </c>
      <c r="I31" s="10">
        <v>121661</v>
      </c>
      <c r="L31" s="10">
        <v>122169</v>
      </c>
      <c r="O31" s="10">
        <v>508</v>
      </c>
      <c r="P31" s="10">
        <v>0</v>
      </c>
      <c r="Q31" s="10">
        <v>0</v>
      </c>
    </row>
    <row r="32" spans="1:17" ht="14.4">
      <c r="A32" s="3" t="str">
        <f t="shared" si="0"/>
        <v>AE9898532</v>
      </c>
      <c r="B32" s="10">
        <v>7127199</v>
      </c>
      <c r="C32" s="10">
        <v>41770</v>
      </c>
      <c r="D32" s="10" t="s">
        <v>4</v>
      </c>
      <c r="E32" s="10" t="s">
        <v>139</v>
      </c>
      <c r="F32" s="10" t="s">
        <v>241</v>
      </c>
      <c r="H32" s="10" t="s">
        <v>242</v>
      </c>
      <c r="I32" s="10">
        <v>30543</v>
      </c>
      <c r="L32" s="10">
        <v>30977</v>
      </c>
      <c r="M32" s="10">
        <v>0</v>
      </c>
      <c r="N32" s="10">
        <v>0</v>
      </c>
      <c r="O32" s="10">
        <v>434</v>
      </c>
      <c r="P32" s="10">
        <v>0</v>
      </c>
      <c r="Q32" s="10">
        <v>0</v>
      </c>
    </row>
    <row r="33" spans="1:17" ht="14.4">
      <c r="A33" s="3" t="str">
        <f t="shared" si="0"/>
        <v>AE9899520</v>
      </c>
      <c r="B33" s="10">
        <v>7127199</v>
      </c>
      <c r="C33" s="10">
        <v>41770</v>
      </c>
      <c r="D33" s="10" t="s">
        <v>4</v>
      </c>
      <c r="E33" s="10" t="s">
        <v>128</v>
      </c>
      <c r="F33" s="10" t="s">
        <v>241</v>
      </c>
      <c r="H33" s="10" t="s">
        <v>242</v>
      </c>
      <c r="I33" s="10">
        <v>26333</v>
      </c>
      <c r="L33" s="10">
        <v>26690</v>
      </c>
      <c r="O33" s="10">
        <v>357</v>
      </c>
      <c r="P33" s="10">
        <v>0</v>
      </c>
      <c r="Q33" s="10">
        <v>0</v>
      </c>
    </row>
    <row r="34" spans="1:17" ht="14.4">
      <c r="A34" s="3" t="str">
        <f t="shared" si="0"/>
        <v>AE9903030</v>
      </c>
      <c r="B34" s="10">
        <v>7127199</v>
      </c>
      <c r="C34" s="10">
        <v>41770</v>
      </c>
      <c r="D34" s="10" t="s">
        <v>4</v>
      </c>
      <c r="E34" s="10" t="s">
        <v>140</v>
      </c>
      <c r="F34" s="10" t="s">
        <v>241</v>
      </c>
      <c r="H34" s="10" t="s">
        <v>242</v>
      </c>
      <c r="I34" s="10">
        <v>420039</v>
      </c>
      <c r="L34" s="10">
        <v>421320</v>
      </c>
      <c r="M34" s="10">
        <v>0</v>
      </c>
      <c r="N34" s="10">
        <v>0</v>
      </c>
      <c r="O34" s="10">
        <v>1281</v>
      </c>
      <c r="P34" s="10">
        <v>0</v>
      </c>
      <c r="Q34" s="10">
        <v>0</v>
      </c>
    </row>
    <row r="35" spans="1:17" ht="14.4">
      <c r="A35" s="3" t="str">
        <f t="shared" si="0"/>
        <v>B91482774</v>
      </c>
      <c r="B35" s="10">
        <v>7127199</v>
      </c>
      <c r="C35" s="10">
        <v>41770</v>
      </c>
      <c r="D35" s="10" t="s">
        <v>161</v>
      </c>
      <c r="E35" s="10" t="s">
        <v>162</v>
      </c>
      <c r="F35" s="10" t="s">
        <v>241</v>
      </c>
      <c r="H35" s="10" t="s">
        <v>260</v>
      </c>
      <c r="I35" s="10">
        <v>622</v>
      </c>
      <c r="L35" s="10">
        <v>622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</row>
    <row r="36" spans="1:17" ht="14.4">
      <c r="A36" s="3" t="str">
        <f t="shared" si="0"/>
        <v>BB1249278</v>
      </c>
      <c r="B36" s="10">
        <v>7127199</v>
      </c>
      <c r="C36" s="10">
        <v>41770</v>
      </c>
      <c r="D36" s="10" t="s">
        <v>3</v>
      </c>
      <c r="E36" s="10" t="s">
        <v>130</v>
      </c>
      <c r="F36" s="10" t="s">
        <v>241</v>
      </c>
      <c r="H36" s="10" t="s">
        <v>242</v>
      </c>
      <c r="I36" s="10">
        <v>50144</v>
      </c>
      <c r="L36" s="10">
        <v>51185</v>
      </c>
      <c r="O36" s="10">
        <v>1041</v>
      </c>
      <c r="P36" s="10">
        <v>0</v>
      </c>
      <c r="Q36" s="10">
        <v>0</v>
      </c>
    </row>
    <row r="37" spans="1:17" ht="14.4">
      <c r="A37" s="3" t="str">
        <f t="shared" si="0"/>
        <v>BB1255347</v>
      </c>
      <c r="B37" s="10">
        <v>7127199</v>
      </c>
      <c r="C37" s="10">
        <v>41770</v>
      </c>
      <c r="D37" s="10" t="s">
        <v>3</v>
      </c>
      <c r="E37" s="10" t="s">
        <v>129</v>
      </c>
      <c r="F37" s="10" t="s">
        <v>241</v>
      </c>
      <c r="H37" s="10" t="s">
        <v>242</v>
      </c>
      <c r="I37" s="10">
        <v>96389</v>
      </c>
      <c r="L37" s="10">
        <v>97979</v>
      </c>
      <c r="O37" s="10">
        <v>1590</v>
      </c>
      <c r="P37" s="10">
        <v>0</v>
      </c>
      <c r="Q37" s="10">
        <v>0</v>
      </c>
    </row>
    <row r="38" spans="1:17" ht="14.4">
      <c r="A38" s="3" t="str">
        <f t="shared" si="0"/>
        <v>BB1258876</v>
      </c>
      <c r="B38" s="10">
        <v>7127199</v>
      </c>
      <c r="C38" s="10">
        <v>41770</v>
      </c>
      <c r="D38" s="10" t="s">
        <v>3</v>
      </c>
      <c r="E38" s="10" t="s">
        <v>160</v>
      </c>
      <c r="F38" s="10" t="s">
        <v>241</v>
      </c>
      <c r="H38" s="10" t="s">
        <v>242</v>
      </c>
      <c r="I38" s="10">
        <v>178314</v>
      </c>
      <c r="L38" s="10">
        <v>182413</v>
      </c>
      <c r="O38" s="10">
        <v>4099</v>
      </c>
      <c r="P38" s="10">
        <v>0</v>
      </c>
      <c r="Q38" s="10">
        <v>0</v>
      </c>
    </row>
    <row r="39" spans="1:17" ht="14.4">
      <c r="A39" s="3" t="str">
        <f t="shared" si="0"/>
        <v>BB1259449</v>
      </c>
      <c r="B39" s="10">
        <v>7127199</v>
      </c>
      <c r="C39" s="10">
        <v>41770</v>
      </c>
      <c r="D39" s="10" t="s">
        <v>3</v>
      </c>
      <c r="E39" s="10" t="s">
        <v>151</v>
      </c>
      <c r="F39" s="10" t="s">
        <v>241</v>
      </c>
      <c r="H39" s="10" t="s">
        <v>242</v>
      </c>
      <c r="I39" s="10">
        <v>89821</v>
      </c>
      <c r="L39" s="10">
        <v>91061</v>
      </c>
      <c r="O39" s="10">
        <v>1240</v>
      </c>
      <c r="P39" s="10">
        <v>0</v>
      </c>
      <c r="Q39" s="10">
        <v>0</v>
      </c>
    </row>
    <row r="40" spans="1:17" ht="14.4">
      <c r="A40" s="3" t="str">
        <f t="shared" si="0"/>
        <v>BB1260778</v>
      </c>
      <c r="B40" s="10">
        <v>7127199</v>
      </c>
      <c r="C40" s="10">
        <v>41770</v>
      </c>
      <c r="D40" s="10" t="s">
        <v>3</v>
      </c>
      <c r="E40" s="10" t="s">
        <v>157</v>
      </c>
      <c r="F40" s="10" t="s">
        <v>241</v>
      </c>
      <c r="H40" s="10" t="s">
        <v>242</v>
      </c>
      <c r="I40" s="10">
        <v>95932</v>
      </c>
      <c r="L40" s="10">
        <v>96422</v>
      </c>
      <c r="M40" s="10">
        <v>0</v>
      </c>
      <c r="N40" s="10">
        <v>0</v>
      </c>
      <c r="O40" s="10">
        <v>490</v>
      </c>
      <c r="P40" s="10">
        <v>0</v>
      </c>
      <c r="Q40" s="10">
        <v>0</v>
      </c>
    </row>
    <row r="41" spans="1:17" ht="14.4">
      <c r="A41" s="3" t="str">
        <f t="shared" si="0"/>
        <v>BB1261992</v>
      </c>
      <c r="B41" s="10">
        <v>7127199</v>
      </c>
      <c r="C41" s="10">
        <v>41770</v>
      </c>
      <c r="D41" s="10" t="s">
        <v>3</v>
      </c>
      <c r="E41" s="10" t="s">
        <v>167</v>
      </c>
      <c r="F41" s="10" t="s">
        <v>241</v>
      </c>
      <c r="H41" s="10" t="s">
        <v>242</v>
      </c>
      <c r="I41" s="10">
        <v>129048</v>
      </c>
      <c r="L41" s="10">
        <v>130494</v>
      </c>
      <c r="O41" s="10">
        <v>1446</v>
      </c>
      <c r="P41" s="10">
        <v>0</v>
      </c>
      <c r="Q41" s="10">
        <v>0</v>
      </c>
    </row>
    <row r="42" spans="1:17" ht="14.4">
      <c r="A42" s="3" t="str">
        <f t="shared" si="0"/>
        <v>BB1491873</v>
      </c>
      <c r="B42" s="10">
        <v>7127199</v>
      </c>
      <c r="C42" s="10">
        <v>41770</v>
      </c>
      <c r="D42" s="10" t="s">
        <v>3</v>
      </c>
      <c r="E42" s="10" t="s">
        <v>11</v>
      </c>
      <c r="F42" s="10" t="s">
        <v>241</v>
      </c>
      <c r="G42" s="10" t="s">
        <v>241</v>
      </c>
      <c r="H42" s="10" t="s">
        <v>262</v>
      </c>
      <c r="I42" s="10">
        <v>82842</v>
      </c>
      <c r="L42" s="10">
        <v>83561</v>
      </c>
      <c r="M42" s="10">
        <v>0</v>
      </c>
      <c r="N42" s="10">
        <v>0</v>
      </c>
      <c r="O42" s="10">
        <v>719</v>
      </c>
      <c r="P42" s="10">
        <v>0</v>
      </c>
      <c r="Q42" s="10">
        <v>720.21439999999996</v>
      </c>
    </row>
    <row r="43" spans="1:17" ht="14.4">
      <c r="A43" s="3" t="str">
        <f t="shared" si="0"/>
        <v>BB1491874</v>
      </c>
      <c r="B43" s="10">
        <v>7127199</v>
      </c>
      <c r="C43" s="10">
        <v>41770</v>
      </c>
      <c r="D43" s="10" t="s">
        <v>3</v>
      </c>
      <c r="E43" s="10" t="s">
        <v>12</v>
      </c>
      <c r="F43" s="10" t="s">
        <v>241</v>
      </c>
      <c r="G43" s="10" t="s">
        <v>241</v>
      </c>
      <c r="H43" s="10" t="s">
        <v>242</v>
      </c>
      <c r="I43" s="10">
        <v>89767</v>
      </c>
      <c r="L43" s="10">
        <v>90700</v>
      </c>
      <c r="M43" s="10">
        <v>0</v>
      </c>
      <c r="N43" s="10">
        <v>0</v>
      </c>
      <c r="O43" s="10">
        <v>933</v>
      </c>
      <c r="P43" s="10">
        <v>0</v>
      </c>
      <c r="Q43" s="10">
        <v>900.26800000000003</v>
      </c>
    </row>
    <row r="44" spans="1:17" ht="14.4">
      <c r="A44" s="3" t="str">
        <f t="shared" si="0"/>
        <v>BB1491875</v>
      </c>
      <c r="B44" s="10">
        <v>7127199</v>
      </c>
      <c r="C44" s="10">
        <v>41770</v>
      </c>
      <c r="D44" s="10" t="s">
        <v>3</v>
      </c>
      <c r="E44" s="10" t="s">
        <v>36</v>
      </c>
      <c r="F44" s="10" t="s">
        <v>241</v>
      </c>
      <c r="G44" s="10" t="s">
        <v>241</v>
      </c>
      <c r="H44" s="10" t="s">
        <v>242</v>
      </c>
      <c r="I44" s="10">
        <v>54062</v>
      </c>
      <c r="L44" s="10">
        <v>54357</v>
      </c>
      <c r="M44" s="10">
        <v>0</v>
      </c>
      <c r="N44" s="10">
        <v>0</v>
      </c>
      <c r="O44" s="10">
        <v>295</v>
      </c>
      <c r="P44" s="10">
        <v>0</v>
      </c>
      <c r="Q44" s="10">
        <v>270.0804</v>
      </c>
    </row>
    <row r="45" spans="1:17" ht="14.4">
      <c r="A45" s="3" t="str">
        <f t="shared" si="0"/>
        <v>BB1491876</v>
      </c>
      <c r="B45" s="10">
        <v>7127199</v>
      </c>
      <c r="C45" s="10">
        <v>41770</v>
      </c>
      <c r="D45" s="10" t="s">
        <v>3</v>
      </c>
      <c r="E45" s="10" t="s">
        <v>98</v>
      </c>
      <c r="F45" s="10" t="s">
        <v>241</v>
      </c>
      <c r="G45" s="10" t="s">
        <v>241</v>
      </c>
      <c r="H45" s="10" t="s">
        <v>242</v>
      </c>
      <c r="I45" s="10">
        <v>99598</v>
      </c>
      <c r="L45" s="10">
        <v>100123</v>
      </c>
      <c r="O45" s="10">
        <v>525</v>
      </c>
      <c r="P45" s="10">
        <v>0</v>
      </c>
      <c r="Q45" s="10">
        <v>540.16079999999999</v>
      </c>
    </row>
    <row r="46" spans="1:17" ht="14.4">
      <c r="A46" s="3" t="str">
        <f t="shared" si="0"/>
        <v>BB1491877</v>
      </c>
      <c r="B46" s="10">
        <v>7127199</v>
      </c>
      <c r="C46" s="10">
        <v>41770</v>
      </c>
      <c r="D46" s="10" t="s">
        <v>3</v>
      </c>
      <c r="E46" s="10" t="s">
        <v>90</v>
      </c>
      <c r="F46" s="10" t="s">
        <v>241</v>
      </c>
      <c r="G46" s="10" t="s">
        <v>241</v>
      </c>
      <c r="H46" s="10" t="s">
        <v>242</v>
      </c>
      <c r="I46" s="10">
        <v>82154</v>
      </c>
      <c r="L46" s="10">
        <v>82925</v>
      </c>
      <c r="O46" s="10">
        <v>771</v>
      </c>
      <c r="P46" s="10">
        <v>0</v>
      </c>
      <c r="Q46" s="10">
        <v>810.24120000000005</v>
      </c>
    </row>
    <row r="47" spans="1:17" ht="14.4">
      <c r="A47" s="3" t="str">
        <f t="shared" si="0"/>
        <v>BB1491878</v>
      </c>
      <c r="B47" s="10">
        <v>7127199</v>
      </c>
      <c r="C47" s="10">
        <v>41770</v>
      </c>
      <c r="D47" s="10" t="s">
        <v>3</v>
      </c>
      <c r="E47" s="10" t="s">
        <v>33</v>
      </c>
      <c r="F47" s="10" t="s">
        <v>241</v>
      </c>
      <c r="G47" s="10" t="s">
        <v>241</v>
      </c>
      <c r="H47" s="10" t="s">
        <v>242</v>
      </c>
      <c r="I47" s="10">
        <v>384771</v>
      </c>
      <c r="L47" s="10">
        <v>386815</v>
      </c>
      <c r="M47" s="10">
        <v>0</v>
      </c>
      <c r="N47" s="10">
        <v>0</v>
      </c>
      <c r="O47" s="10">
        <v>2044</v>
      </c>
      <c r="P47" s="10">
        <v>0</v>
      </c>
      <c r="Q47" s="10">
        <v>2070.6163999999999</v>
      </c>
    </row>
    <row r="48" spans="1:17" ht="14.4">
      <c r="A48" s="3" t="str">
        <f t="shared" si="0"/>
        <v>BB1491916</v>
      </c>
      <c r="B48" s="10">
        <v>7127199</v>
      </c>
      <c r="C48" s="10">
        <v>41770</v>
      </c>
      <c r="D48" s="10" t="s">
        <v>3</v>
      </c>
      <c r="E48" s="10" t="s">
        <v>91</v>
      </c>
      <c r="F48" s="10" t="s">
        <v>241</v>
      </c>
      <c r="G48" s="10" t="s">
        <v>241</v>
      </c>
      <c r="H48" s="10" t="s">
        <v>242</v>
      </c>
      <c r="I48" s="10">
        <v>74010</v>
      </c>
      <c r="L48" s="10">
        <v>74617</v>
      </c>
      <c r="O48" s="10">
        <v>607</v>
      </c>
      <c r="P48" s="10">
        <v>0</v>
      </c>
      <c r="Q48" s="10">
        <v>630.18759999999997</v>
      </c>
    </row>
    <row r="49" spans="1:17" ht="14.4">
      <c r="A49" s="3" t="str">
        <f t="shared" si="0"/>
        <v>BB1491931</v>
      </c>
      <c r="B49" s="10">
        <v>7127199</v>
      </c>
      <c r="C49" s="10">
        <v>41770</v>
      </c>
      <c r="D49" s="10" t="s">
        <v>3</v>
      </c>
      <c r="E49" s="10" t="s">
        <v>13</v>
      </c>
      <c r="F49" s="10" t="s">
        <v>241</v>
      </c>
      <c r="G49" s="10" t="s">
        <v>241</v>
      </c>
      <c r="H49" s="10" t="s">
        <v>242</v>
      </c>
      <c r="I49" s="10">
        <v>87716</v>
      </c>
      <c r="L49" s="10">
        <v>91741</v>
      </c>
      <c r="O49" s="10">
        <v>4025</v>
      </c>
      <c r="P49" s="10">
        <v>0</v>
      </c>
      <c r="Q49" s="10">
        <v>4051.2060000000001</v>
      </c>
    </row>
    <row r="50" spans="1:17" ht="14.4">
      <c r="A50" s="3" t="str">
        <f t="shared" si="0"/>
        <v>BB1491932</v>
      </c>
      <c r="B50" s="10">
        <v>7127199</v>
      </c>
      <c r="C50" s="10">
        <v>41770</v>
      </c>
      <c r="D50" s="10" t="s">
        <v>3</v>
      </c>
      <c r="E50" s="10" t="s">
        <v>14</v>
      </c>
      <c r="F50" s="10" t="s">
        <v>241</v>
      </c>
      <c r="G50" s="10" t="s">
        <v>241</v>
      </c>
      <c r="H50" s="10" t="s">
        <v>242</v>
      </c>
      <c r="I50" s="10">
        <v>210798</v>
      </c>
      <c r="L50" s="10">
        <v>213179</v>
      </c>
      <c r="M50" s="10">
        <v>0</v>
      </c>
      <c r="N50" s="10">
        <v>0</v>
      </c>
      <c r="O50" s="10">
        <v>2381</v>
      </c>
      <c r="P50" s="10">
        <v>0</v>
      </c>
      <c r="Q50" s="10">
        <v>2340.6968000000002</v>
      </c>
    </row>
    <row r="51" spans="1:17" ht="14.4">
      <c r="A51" s="3" t="str">
        <f t="shared" si="0"/>
        <v>BB1491933</v>
      </c>
      <c r="B51" s="10">
        <v>7127199</v>
      </c>
      <c r="C51" s="10">
        <v>41770</v>
      </c>
      <c r="D51" s="10" t="s">
        <v>3</v>
      </c>
      <c r="E51" s="10" t="s">
        <v>38</v>
      </c>
      <c r="F51" s="10" t="s">
        <v>241</v>
      </c>
      <c r="G51" s="10" t="s">
        <v>241</v>
      </c>
      <c r="H51" s="10" t="s">
        <v>262</v>
      </c>
      <c r="I51" s="10">
        <v>35925</v>
      </c>
      <c r="L51" s="10">
        <v>41526</v>
      </c>
      <c r="M51" s="10">
        <v>0</v>
      </c>
      <c r="N51" s="10">
        <v>0</v>
      </c>
      <c r="O51" s="10">
        <v>5601</v>
      </c>
      <c r="P51" s="10">
        <v>0</v>
      </c>
      <c r="Q51" s="10">
        <v>5581.6616000000004</v>
      </c>
    </row>
    <row r="52" spans="1:17" ht="14.4">
      <c r="A52" s="3" t="str">
        <f t="shared" si="0"/>
        <v>BB1491935</v>
      </c>
      <c r="B52" s="10">
        <v>7127199</v>
      </c>
      <c r="C52" s="10">
        <v>41770</v>
      </c>
      <c r="D52" s="10" t="s">
        <v>3</v>
      </c>
      <c r="E52" s="10" t="s">
        <v>15</v>
      </c>
      <c r="F52" s="10" t="s">
        <v>241</v>
      </c>
      <c r="G52" s="10" t="s">
        <v>241</v>
      </c>
      <c r="H52" s="10" t="s">
        <v>262</v>
      </c>
      <c r="I52" s="10">
        <v>641029</v>
      </c>
      <c r="L52" s="10">
        <v>649565</v>
      </c>
      <c r="O52" s="10">
        <v>8536</v>
      </c>
      <c r="P52" s="10">
        <v>0</v>
      </c>
      <c r="Q52" s="10">
        <v>8552.5460000000003</v>
      </c>
    </row>
    <row r="53" spans="1:17" ht="14.4">
      <c r="A53" s="3" t="str">
        <f t="shared" si="0"/>
        <v>BB1492022</v>
      </c>
      <c r="B53" s="10">
        <v>7127199</v>
      </c>
      <c r="C53" s="10">
        <v>41770</v>
      </c>
      <c r="D53" s="10" t="s">
        <v>3</v>
      </c>
      <c r="E53" s="10" t="s">
        <v>16</v>
      </c>
      <c r="F53" s="10" t="s">
        <v>241</v>
      </c>
      <c r="G53" s="10" t="s">
        <v>241</v>
      </c>
      <c r="H53" s="10" t="s">
        <v>242</v>
      </c>
      <c r="I53" s="10">
        <v>131425</v>
      </c>
      <c r="L53" s="10">
        <v>134024</v>
      </c>
      <c r="M53" s="10">
        <v>0</v>
      </c>
      <c r="N53" s="10">
        <v>0</v>
      </c>
      <c r="O53" s="10">
        <v>2599</v>
      </c>
      <c r="P53" s="10">
        <v>0</v>
      </c>
      <c r="Q53" s="10">
        <v>2610.7772</v>
      </c>
    </row>
    <row r="54" spans="1:17" ht="14.4">
      <c r="A54" s="3" t="str">
        <f t="shared" si="0"/>
        <v>BB1492024</v>
      </c>
      <c r="B54" s="10">
        <v>7127199</v>
      </c>
      <c r="C54" s="10">
        <v>41770</v>
      </c>
      <c r="D54" s="10" t="s">
        <v>3</v>
      </c>
      <c r="E54" s="10" t="s">
        <v>102</v>
      </c>
      <c r="F54" s="10" t="s">
        <v>241</v>
      </c>
      <c r="H54" s="10" t="s">
        <v>242</v>
      </c>
      <c r="I54" s="10">
        <v>232528</v>
      </c>
      <c r="L54" s="10">
        <v>232541</v>
      </c>
      <c r="M54" s="10">
        <v>0</v>
      </c>
      <c r="N54" s="10">
        <v>0</v>
      </c>
      <c r="O54" s="10">
        <v>13</v>
      </c>
      <c r="P54" s="10">
        <v>0</v>
      </c>
      <c r="Q54" s="10">
        <v>0</v>
      </c>
    </row>
    <row r="55" spans="1:17" ht="14.4">
      <c r="A55" s="3" t="str">
        <f t="shared" si="0"/>
        <v>BB1492054</v>
      </c>
      <c r="B55" s="10">
        <v>7127199</v>
      </c>
      <c r="C55" s="10">
        <v>41770</v>
      </c>
      <c r="D55" s="10" t="s">
        <v>3</v>
      </c>
      <c r="E55" s="10" t="s">
        <v>92</v>
      </c>
      <c r="F55" s="10" t="s">
        <v>241</v>
      </c>
      <c r="G55" s="10" t="s">
        <v>241</v>
      </c>
      <c r="H55" s="10" t="s">
        <v>242</v>
      </c>
      <c r="I55" s="10">
        <v>147166</v>
      </c>
      <c r="L55" s="10">
        <v>149173</v>
      </c>
      <c r="O55" s="10">
        <v>2007</v>
      </c>
      <c r="P55" s="10">
        <v>0</v>
      </c>
      <c r="Q55" s="10">
        <v>1980.5896</v>
      </c>
    </row>
    <row r="56" spans="1:17" ht="14.4">
      <c r="A56" s="3" t="str">
        <f t="shared" si="0"/>
        <v>BB1492070</v>
      </c>
      <c r="B56" s="10">
        <v>7127199</v>
      </c>
      <c r="C56" s="10">
        <v>41770</v>
      </c>
      <c r="D56" s="10" t="s">
        <v>3</v>
      </c>
      <c r="E56" s="10" t="s">
        <v>17</v>
      </c>
      <c r="F56" s="10" t="s">
        <v>241</v>
      </c>
      <c r="G56" s="10" t="s">
        <v>241</v>
      </c>
      <c r="H56" s="10" t="s">
        <v>242</v>
      </c>
      <c r="I56" s="10">
        <v>283170</v>
      </c>
      <c r="L56" s="10">
        <v>284823</v>
      </c>
      <c r="O56" s="10">
        <v>1653</v>
      </c>
      <c r="P56" s="10">
        <v>0</v>
      </c>
      <c r="Q56" s="10">
        <v>1620.4824000000001</v>
      </c>
    </row>
    <row r="57" spans="1:17" ht="14.4">
      <c r="A57" s="3" t="str">
        <f t="shared" si="0"/>
        <v>BB1492071</v>
      </c>
      <c r="B57" s="10">
        <v>7127199</v>
      </c>
      <c r="C57" s="10">
        <v>41770</v>
      </c>
      <c r="D57" s="10" t="s">
        <v>3</v>
      </c>
      <c r="E57" s="10" t="s">
        <v>18</v>
      </c>
      <c r="F57" s="10" t="s">
        <v>241</v>
      </c>
      <c r="G57" s="10" t="s">
        <v>241</v>
      </c>
      <c r="H57" s="10" t="s">
        <v>260</v>
      </c>
      <c r="I57" s="10">
        <v>128268</v>
      </c>
      <c r="L57" s="10">
        <v>128268</v>
      </c>
      <c r="O57" s="10">
        <v>0</v>
      </c>
      <c r="P57" s="10">
        <v>0</v>
      </c>
      <c r="Q57" s="10">
        <v>0</v>
      </c>
    </row>
    <row r="58" spans="1:17" ht="14.4">
      <c r="A58" s="3" t="str">
        <f t="shared" si="0"/>
        <v>BB1492073</v>
      </c>
      <c r="B58" s="10">
        <v>7127199</v>
      </c>
      <c r="C58" s="10">
        <v>41770</v>
      </c>
      <c r="D58" s="10" t="s">
        <v>3</v>
      </c>
      <c r="E58" s="10" t="s">
        <v>99</v>
      </c>
      <c r="F58" s="10" t="s">
        <v>241</v>
      </c>
      <c r="G58" s="10" t="s">
        <v>241</v>
      </c>
      <c r="H58" s="10" t="s">
        <v>242</v>
      </c>
      <c r="I58" s="10">
        <v>15244</v>
      </c>
      <c r="L58" s="10">
        <v>15315</v>
      </c>
      <c r="O58" s="10">
        <v>71</v>
      </c>
      <c r="P58" s="10">
        <v>0</v>
      </c>
      <c r="Q58" s="10">
        <v>90.026799999999994</v>
      </c>
    </row>
    <row r="59" spans="1:17" ht="14.4">
      <c r="A59" s="3" t="str">
        <f t="shared" si="0"/>
        <v>BB1492074</v>
      </c>
      <c r="B59" s="10">
        <v>7127199</v>
      </c>
      <c r="C59" s="10">
        <v>41770</v>
      </c>
      <c r="D59" s="10" t="s">
        <v>3</v>
      </c>
      <c r="E59" s="10" t="s">
        <v>93</v>
      </c>
      <c r="F59" s="10" t="s">
        <v>241</v>
      </c>
      <c r="G59" s="10" t="s">
        <v>241</v>
      </c>
      <c r="H59" s="10" t="s">
        <v>260</v>
      </c>
      <c r="I59" s="10">
        <v>401779</v>
      </c>
      <c r="L59" s="10">
        <v>401779</v>
      </c>
      <c r="O59" s="10">
        <v>0</v>
      </c>
      <c r="P59" s="10">
        <v>0</v>
      </c>
      <c r="Q59" s="10">
        <v>0</v>
      </c>
    </row>
    <row r="60" spans="1:17" ht="14.4">
      <c r="A60" s="3" t="str">
        <f t="shared" si="0"/>
        <v>BB1530597</v>
      </c>
      <c r="B60" s="10">
        <v>7127199</v>
      </c>
      <c r="C60" s="10">
        <v>41770</v>
      </c>
      <c r="D60" s="10" t="s">
        <v>3</v>
      </c>
      <c r="E60" s="10" t="s">
        <v>185</v>
      </c>
      <c r="F60" s="10" t="s">
        <v>241</v>
      </c>
      <c r="H60" s="10" t="s">
        <v>242</v>
      </c>
      <c r="I60" s="10">
        <v>94099</v>
      </c>
      <c r="L60" s="10">
        <v>97287</v>
      </c>
      <c r="O60" s="10">
        <v>3188</v>
      </c>
      <c r="P60" s="10">
        <v>0</v>
      </c>
      <c r="Q60" s="10">
        <v>0</v>
      </c>
    </row>
    <row r="61" spans="1:17" ht="14.4">
      <c r="A61" s="3" t="str">
        <f t="shared" si="0"/>
        <v>BB1552997</v>
      </c>
      <c r="B61" s="10">
        <v>7127199</v>
      </c>
      <c r="C61" s="10">
        <v>41770</v>
      </c>
      <c r="D61" s="10" t="s">
        <v>3</v>
      </c>
      <c r="E61" s="10" t="s">
        <v>66</v>
      </c>
      <c r="F61" s="10" t="s">
        <v>241</v>
      </c>
      <c r="G61" s="10" t="s">
        <v>241</v>
      </c>
      <c r="H61" s="10" t="s">
        <v>242</v>
      </c>
      <c r="I61" s="10">
        <v>75584</v>
      </c>
      <c r="L61" s="10">
        <v>76089</v>
      </c>
      <c r="O61" s="10">
        <v>505</v>
      </c>
      <c r="P61" s="10">
        <v>0</v>
      </c>
      <c r="Q61" s="10">
        <v>540.16079999999999</v>
      </c>
    </row>
    <row r="62" spans="1:17" ht="14.4">
      <c r="A62" s="3" t="str">
        <f t="shared" si="0"/>
        <v>BB1553027</v>
      </c>
      <c r="B62" s="10">
        <v>7127199</v>
      </c>
      <c r="C62" s="10">
        <v>41770</v>
      </c>
      <c r="D62" s="10" t="s">
        <v>3</v>
      </c>
      <c r="E62" s="10" t="s">
        <v>65</v>
      </c>
      <c r="F62" s="10" t="s">
        <v>241</v>
      </c>
      <c r="G62" s="10" t="s">
        <v>241</v>
      </c>
      <c r="H62" s="10" t="s">
        <v>242</v>
      </c>
      <c r="I62" s="10">
        <v>116322</v>
      </c>
      <c r="L62" s="10">
        <v>117730</v>
      </c>
      <c r="M62" s="10">
        <v>0</v>
      </c>
      <c r="N62" s="10">
        <v>0</v>
      </c>
      <c r="O62" s="10">
        <v>1408</v>
      </c>
      <c r="P62" s="10">
        <v>0</v>
      </c>
      <c r="Q62" s="10">
        <v>1440.4287999999999</v>
      </c>
    </row>
    <row r="63" spans="1:17" ht="14.4">
      <c r="A63" s="3" t="str">
        <f t="shared" si="0"/>
        <v>BB1553028</v>
      </c>
      <c r="B63" s="10">
        <v>7127199</v>
      </c>
      <c r="C63" s="10">
        <v>41770</v>
      </c>
      <c r="D63" s="10" t="s">
        <v>3</v>
      </c>
      <c r="E63" s="10" t="s">
        <v>67</v>
      </c>
      <c r="F63" s="10" t="s">
        <v>241</v>
      </c>
      <c r="G63" s="10" t="s">
        <v>241</v>
      </c>
      <c r="H63" s="10" t="s">
        <v>242</v>
      </c>
      <c r="I63" s="10">
        <v>94625</v>
      </c>
      <c r="L63" s="10">
        <v>94648</v>
      </c>
      <c r="O63" s="10">
        <v>23</v>
      </c>
      <c r="P63" s="10">
        <v>0</v>
      </c>
      <c r="Q63" s="10">
        <v>0</v>
      </c>
    </row>
    <row r="64" spans="1:17" ht="14.4">
      <c r="A64" s="3" t="str">
        <f t="shared" si="0"/>
        <v>BB1553304</v>
      </c>
      <c r="B64" s="10">
        <v>7127199</v>
      </c>
      <c r="C64" s="10">
        <v>41770</v>
      </c>
      <c r="D64" s="10" t="s">
        <v>3</v>
      </c>
      <c r="E64" s="10" t="s">
        <v>86</v>
      </c>
      <c r="F64" s="10" t="s">
        <v>241</v>
      </c>
      <c r="G64" s="10" t="s">
        <v>241</v>
      </c>
      <c r="H64" s="10" t="s">
        <v>242</v>
      </c>
      <c r="I64" s="10">
        <v>58878</v>
      </c>
      <c r="L64" s="10">
        <v>59211</v>
      </c>
      <c r="O64" s="10">
        <v>333</v>
      </c>
      <c r="P64" s="10">
        <v>0</v>
      </c>
      <c r="Q64" s="10">
        <v>360.10719999999998</v>
      </c>
    </row>
    <row r="65" spans="1:17" ht="14.4">
      <c r="A65" s="3" t="str">
        <f t="shared" si="0"/>
        <v>BB1553777</v>
      </c>
      <c r="B65" s="10">
        <v>7127199</v>
      </c>
      <c r="C65" s="10">
        <v>41770</v>
      </c>
      <c r="D65" s="10" t="s">
        <v>3</v>
      </c>
      <c r="E65" s="10" t="s">
        <v>68</v>
      </c>
      <c r="F65" s="10" t="s">
        <v>241</v>
      </c>
      <c r="G65" s="10" t="s">
        <v>241</v>
      </c>
      <c r="H65" s="10" t="s">
        <v>261</v>
      </c>
      <c r="I65" s="10">
        <v>5161</v>
      </c>
      <c r="J65" s="10">
        <v>0</v>
      </c>
      <c r="K65" s="10">
        <v>0</v>
      </c>
      <c r="L65" s="10">
        <v>5164</v>
      </c>
      <c r="M65" s="10">
        <v>0</v>
      </c>
      <c r="N65" s="10">
        <v>0</v>
      </c>
      <c r="O65" s="10">
        <v>3</v>
      </c>
      <c r="P65" s="10">
        <v>0</v>
      </c>
      <c r="Q65" s="10">
        <v>0</v>
      </c>
    </row>
    <row r="66" spans="1:17" ht="14.4">
      <c r="A66" s="3" t="str">
        <f t="shared" si="0"/>
        <v>BB1555459</v>
      </c>
      <c r="B66" s="10">
        <v>7127199</v>
      </c>
      <c r="C66" s="10">
        <v>41770</v>
      </c>
      <c r="D66" s="10" t="s">
        <v>3</v>
      </c>
      <c r="E66" s="10" t="s">
        <v>69</v>
      </c>
      <c r="F66" s="10" t="s">
        <v>241</v>
      </c>
      <c r="G66" s="10" t="s">
        <v>241</v>
      </c>
      <c r="H66" s="10" t="s">
        <v>242</v>
      </c>
      <c r="I66" s="10">
        <v>91416</v>
      </c>
      <c r="L66" s="10">
        <v>92479</v>
      </c>
      <c r="O66" s="10">
        <v>1063</v>
      </c>
      <c r="P66" s="10">
        <v>0</v>
      </c>
      <c r="Q66" s="10">
        <v>1080.3216</v>
      </c>
    </row>
    <row r="67" spans="1:17" ht="14.4">
      <c r="A67" s="3" t="str">
        <f t="shared" si="0"/>
        <v>BB1555461</v>
      </c>
      <c r="B67" s="10">
        <v>7127199</v>
      </c>
      <c r="C67" s="10">
        <v>41770</v>
      </c>
      <c r="D67" s="10" t="s">
        <v>3</v>
      </c>
      <c r="E67" s="10" t="s">
        <v>70</v>
      </c>
      <c r="F67" s="10" t="s">
        <v>241</v>
      </c>
      <c r="G67" s="10" t="s">
        <v>241</v>
      </c>
      <c r="H67" s="10" t="s">
        <v>242</v>
      </c>
      <c r="I67" s="10">
        <v>126509</v>
      </c>
      <c r="L67" s="10">
        <v>128445</v>
      </c>
      <c r="O67" s="10">
        <v>1936</v>
      </c>
      <c r="P67" s="10">
        <v>0</v>
      </c>
      <c r="Q67" s="10">
        <v>1980.5896</v>
      </c>
    </row>
    <row r="68" spans="1:17" ht="14.4">
      <c r="A68" s="3" t="str">
        <f t="shared" si="0"/>
        <v>BB1563796</v>
      </c>
      <c r="B68" s="10">
        <v>7127199</v>
      </c>
      <c r="C68" s="10">
        <v>41770</v>
      </c>
      <c r="D68" s="10" t="s">
        <v>3</v>
      </c>
      <c r="E68" s="10" t="s">
        <v>105</v>
      </c>
      <c r="F68" s="10" t="s">
        <v>241</v>
      </c>
      <c r="H68" s="10" t="s">
        <v>242</v>
      </c>
      <c r="I68" s="10">
        <v>17317</v>
      </c>
      <c r="L68" s="10">
        <v>17333</v>
      </c>
      <c r="O68" s="10">
        <v>16</v>
      </c>
      <c r="P68" s="10">
        <v>0</v>
      </c>
      <c r="Q68" s="10">
        <v>0</v>
      </c>
    </row>
    <row r="69" spans="1:17" ht="14.4">
      <c r="A69" s="3" t="str">
        <f t="shared" si="0"/>
        <v>BB1569696</v>
      </c>
      <c r="B69" s="10">
        <v>7127199</v>
      </c>
      <c r="C69" s="10">
        <v>41770</v>
      </c>
      <c r="D69" s="10" t="s">
        <v>3</v>
      </c>
      <c r="E69" s="10" t="s">
        <v>118</v>
      </c>
      <c r="F69" s="10" t="s">
        <v>241</v>
      </c>
      <c r="H69" s="10" t="s">
        <v>242</v>
      </c>
      <c r="I69" s="10">
        <v>92250</v>
      </c>
      <c r="L69" s="10">
        <v>93440</v>
      </c>
      <c r="O69" s="10">
        <v>1190</v>
      </c>
      <c r="P69" s="10">
        <v>0</v>
      </c>
      <c r="Q69" s="10">
        <v>0</v>
      </c>
    </row>
    <row r="70" spans="1:17" ht="14.4">
      <c r="A70" s="3" t="str">
        <f t="shared" si="0"/>
        <v>BB1571292</v>
      </c>
      <c r="B70" s="10">
        <v>7127199</v>
      </c>
      <c r="C70" s="10">
        <v>41770</v>
      </c>
      <c r="D70" s="10" t="s">
        <v>3</v>
      </c>
      <c r="E70" s="10" t="s">
        <v>113</v>
      </c>
      <c r="F70" s="10" t="s">
        <v>241</v>
      </c>
      <c r="H70" s="10" t="s">
        <v>242</v>
      </c>
      <c r="I70" s="10">
        <v>59239</v>
      </c>
      <c r="L70" s="10">
        <v>59968</v>
      </c>
      <c r="O70" s="10">
        <v>729</v>
      </c>
      <c r="P70" s="10">
        <v>0</v>
      </c>
      <c r="Q70" s="10">
        <v>0</v>
      </c>
    </row>
    <row r="71" spans="1:17" ht="14.4">
      <c r="A71" s="3" t="str">
        <f t="shared" ref="A71:A134" si="1">IF(F71="Color",CONCATENATE(E71,"c"),E71)</f>
        <v>C7X220156</v>
      </c>
      <c r="B71" s="10">
        <v>7127199</v>
      </c>
      <c r="C71" s="10">
        <v>41770</v>
      </c>
      <c r="D71" s="10" t="s">
        <v>199</v>
      </c>
      <c r="E71" s="10" t="s">
        <v>198</v>
      </c>
      <c r="F71" s="10" t="s">
        <v>241</v>
      </c>
      <c r="H71" s="10" t="s">
        <v>260</v>
      </c>
      <c r="I71" s="10">
        <v>46094</v>
      </c>
      <c r="L71" s="10">
        <v>46094</v>
      </c>
      <c r="O71" s="10">
        <v>0</v>
      </c>
      <c r="P71" s="10">
        <v>0</v>
      </c>
      <c r="Q71" s="10">
        <v>0</v>
      </c>
    </row>
    <row r="72" spans="1:17" ht="14.4">
      <c r="A72" s="3" t="str">
        <f t="shared" si="1"/>
        <v>C7X269371</v>
      </c>
      <c r="B72" s="10">
        <v>7127199</v>
      </c>
      <c r="C72" s="10">
        <v>41770</v>
      </c>
      <c r="D72" s="10" t="s">
        <v>199</v>
      </c>
      <c r="E72" s="10" t="s">
        <v>214</v>
      </c>
      <c r="F72" s="10" t="s">
        <v>241</v>
      </c>
      <c r="H72" s="10" t="s">
        <v>242</v>
      </c>
      <c r="I72" s="10">
        <v>6345</v>
      </c>
      <c r="L72" s="10">
        <v>6505</v>
      </c>
      <c r="O72" s="10">
        <v>160</v>
      </c>
      <c r="P72" s="10">
        <v>0</v>
      </c>
      <c r="Q72" s="10">
        <v>0</v>
      </c>
    </row>
    <row r="73" spans="1:17" ht="14.4">
      <c r="A73" s="3" t="str">
        <f t="shared" si="1"/>
        <v>C7X276003</v>
      </c>
      <c r="B73" s="10">
        <v>7127199</v>
      </c>
      <c r="C73" s="10">
        <v>41770</v>
      </c>
      <c r="D73" s="10" t="s">
        <v>199</v>
      </c>
      <c r="E73" s="10" t="s">
        <v>218</v>
      </c>
      <c r="F73" s="10" t="s">
        <v>241</v>
      </c>
      <c r="H73" s="10" t="s">
        <v>242</v>
      </c>
      <c r="I73" s="10">
        <v>20821</v>
      </c>
      <c r="L73" s="10">
        <v>21842</v>
      </c>
      <c r="O73" s="10">
        <v>1021</v>
      </c>
      <c r="P73" s="10">
        <v>0</v>
      </c>
      <c r="Q73" s="10">
        <v>0</v>
      </c>
    </row>
    <row r="74" spans="1:17" ht="14.4">
      <c r="A74" s="3" t="str">
        <f t="shared" si="1"/>
        <v>C7X369138</v>
      </c>
      <c r="B74" s="10">
        <v>7127199</v>
      </c>
      <c r="C74" s="10">
        <v>41770</v>
      </c>
      <c r="D74" s="10" t="s">
        <v>199</v>
      </c>
      <c r="E74" s="10" t="s">
        <v>211</v>
      </c>
      <c r="F74" s="10" t="s">
        <v>241</v>
      </c>
      <c r="H74" s="10" t="s">
        <v>242</v>
      </c>
      <c r="I74" s="10">
        <v>28810</v>
      </c>
      <c r="L74" s="10">
        <v>29857</v>
      </c>
      <c r="O74" s="10">
        <v>1047</v>
      </c>
      <c r="P74" s="10">
        <v>0</v>
      </c>
      <c r="Q74" s="10">
        <v>0</v>
      </c>
    </row>
    <row r="75" spans="1:17" ht="14.4">
      <c r="A75" s="3" t="str">
        <f t="shared" si="1"/>
        <v>EX7006431</v>
      </c>
      <c r="B75" s="10">
        <v>7127199</v>
      </c>
      <c r="C75" s="10">
        <v>41770</v>
      </c>
      <c r="D75" s="10" t="s">
        <v>192</v>
      </c>
      <c r="E75" s="10" t="s">
        <v>171</v>
      </c>
      <c r="F75" s="10" t="s">
        <v>241</v>
      </c>
      <c r="H75" s="10" t="s">
        <v>242</v>
      </c>
      <c r="I75" s="10">
        <v>110243</v>
      </c>
      <c r="L75" s="10">
        <v>113373</v>
      </c>
      <c r="O75" s="10">
        <v>3130</v>
      </c>
      <c r="P75" s="10">
        <v>0</v>
      </c>
      <c r="Q75" s="10">
        <v>0</v>
      </c>
    </row>
    <row r="76" spans="1:17" ht="14.4">
      <c r="A76" s="3" t="str">
        <f t="shared" si="1"/>
        <v>EX7006528</v>
      </c>
      <c r="B76" s="10">
        <v>7127199</v>
      </c>
      <c r="C76" s="10">
        <v>41770</v>
      </c>
      <c r="D76" s="10" t="s">
        <v>192</v>
      </c>
      <c r="E76" s="10" t="s">
        <v>172</v>
      </c>
      <c r="F76" s="10" t="s">
        <v>241</v>
      </c>
      <c r="H76" s="10" t="s">
        <v>242</v>
      </c>
      <c r="I76" s="10">
        <v>289903</v>
      </c>
      <c r="L76" s="10">
        <v>294900</v>
      </c>
      <c r="O76" s="10">
        <v>4997</v>
      </c>
      <c r="P76" s="10">
        <v>0</v>
      </c>
      <c r="Q76" s="10">
        <v>0</v>
      </c>
    </row>
    <row r="77" spans="1:17" ht="14.4">
      <c r="A77" s="3" t="str">
        <f t="shared" si="1"/>
        <v>EX7006609</v>
      </c>
      <c r="B77" s="10">
        <v>7127199</v>
      </c>
      <c r="C77" s="10">
        <v>41770</v>
      </c>
      <c r="D77" s="10" t="s">
        <v>192</v>
      </c>
      <c r="E77" s="10" t="s">
        <v>173</v>
      </c>
      <c r="F77" s="10" t="s">
        <v>241</v>
      </c>
      <c r="H77" s="10" t="s">
        <v>242</v>
      </c>
      <c r="I77" s="10">
        <v>272296</v>
      </c>
      <c r="L77" s="10">
        <v>278027</v>
      </c>
      <c r="O77" s="10">
        <v>5731</v>
      </c>
      <c r="P77" s="10">
        <v>0</v>
      </c>
      <c r="Q77" s="10">
        <v>0</v>
      </c>
    </row>
    <row r="78" spans="1:17" ht="14.4">
      <c r="A78" s="3" t="str">
        <f t="shared" si="1"/>
        <v>EX7384145</v>
      </c>
      <c r="B78" s="10">
        <v>7127199</v>
      </c>
      <c r="C78" s="10">
        <v>41770</v>
      </c>
      <c r="D78" s="10" t="s">
        <v>192</v>
      </c>
      <c r="E78" s="10" t="s">
        <v>125</v>
      </c>
      <c r="F78" s="10" t="s">
        <v>241</v>
      </c>
      <c r="H78" s="10" t="s">
        <v>242</v>
      </c>
      <c r="I78" s="10">
        <v>811662</v>
      </c>
      <c r="L78" s="10">
        <v>824589</v>
      </c>
      <c r="O78" s="10">
        <v>12927</v>
      </c>
      <c r="P78" s="10">
        <v>0</v>
      </c>
      <c r="Q78" s="10">
        <v>0</v>
      </c>
    </row>
    <row r="79" spans="1:17" ht="14.4">
      <c r="A79" s="3" t="str">
        <f t="shared" si="1"/>
        <v>EX7387109</v>
      </c>
      <c r="B79" s="10">
        <v>7127199</v>
      </c>
      <c r="C79" s="10">
        <v>41770</v>
      </c>
      <c r="D79" s="10" t="s">
        <v>192</v>
      </c>
      <c r="E79" s="10" t="s">
        <v>114</v>
      </c>
      <c r="F79" s="10" t="s">
        <v>241</v>
      </c>
      <c r="H79" s="10" t="s">
        <v>242</v>
      </c>
      <c r="I79" s="10">
        <v>1331012</v>
      </c>
      <c r="L79" s="10">
        <v>1349684</v>
      </c>
      <c r="O79" s="10">
        <v>18672</v>
      </c>
      <c r="P79" s="10">
        <v>0</v>
      </c>
      <c r="Q79" s="10">
        <v>0</v>
      </c>
    </row>
    <row r="80" spans="1:17" ht="14.4">
      <c r="A80" s="3" t="str">
        <f t="shared" si="1"/>
        <v>EX7388436</v>
      </c>
      <c r="B80" s="10">
        <v>7127199</v>
      </c>
      <c r="C80" s="10">
        <v>41770</v>
      </c>
      <c r="D80" s="10" t="s">
        <v>192</v>
      </c>
      <c r="E80" s="10" t="s">
        <v>115</v>
      </c>
      <c r="F80" s="10" t="s">
        <v>241</v>
      </c>
      <c r="H80" s="10" t="s">
        <v>242</v>
      </c>
      <c r="I80" s="10">
        <v>460942</v>
      </c>
      <c r="L80" s="10">
        <v>467344</v>
      </c>
      <c r="O80" s="10">
        <v>6402</v>
      </c>
      <c r="P80" s="10">
        <v>0</v>
      </c>
      <c r="Q80" s="10">
        <v>0</v>
      </c>
    </row>
    <row r="81" spans="1:17" ht="14.4">
      <c r="A81" s="3" t="str">
        <f t="shared" si="1"/>
        <v>EX7398854</v>
      </c>
      <c r="B81" s="10">
        <v>7127199</v>
      </c>
      <c r="C81" s="10">
        <v>41770</v>
      </c>
      <c r="D81" s="10" t="s">
        <v>192</v>
      </c>
      <c r="E81" s="10" t="s">
        <v>126</v>
      </c>
      <c r="F81" s="10" t="s">
        <v>241</v>
      </c>
      <c r="H81" s="10" t="s">
        <v>242</v>
      </c>
      <c r="I81" s="10">
        <v>93927</v>
      </c>
      <c r="L81" s="10">
        <v>95172</v>
      </c>
      <c r="O81" s="10">
        <v>1245</v>
      </c>
      <c r="P81" s="10">
        <v>0</v>
      </c>
      <c r="Q81" s="10">
        <v>0</v>
      </c>
    </row>
    <row r="82" spans="1:17" ht="14.4">
      <c r="A82" s="3" t="str">
        <f t="shared" si="1"/>
        <v>EX7406975</v>
      </c>
      <c r="B82" s="10">
        <v>7127199</v>
      </c>
      <c r="C82" s="10">
        <v>41770</v>
      </c>
      <c r="D82" s="10" t="s">
        <v>192</v>
      </c>
      <c r="E82" s="10" t="s">
        <v>141</v>
      </c>
      <c r="F82" s="10" t="s">
        <v>241</v>
      </c>
      <c r="H82" s="10" t="s">
        <v>242</v>
      </c>
      <c r="I82" s="10">
        <v>222245</v>
      </c>
      <c r="L82" s="10">
        <v>225618</v>
      </c>
      <c r="M82" s="10">
        <v>0</v>
      </c>
      <c r="N82" s="10">
        <v>0</v>
      </c>
      <c r="O82" s="10">
        <v>3373</v>
      </c>
      <c r="P82" s="10">
        <v>0</v>
      </c>
      <c r="Q82" s="10">
        <v>0</v>
      </c>
    </row>
    <row r="83" spans="1:17" ht="14.4">
      <c r="A83" s="3" t="str">
        <f t="shared" si="1"/>
        <v>EX7407533</v>
      </c>
      <c r="B83" s="10">
        <v>7127199</v>
      </c>
      <c r="C83" s="10">
        <v>41770</v>
      </c>
      <c r="D83" s="10" t="s">
        <v>192</v>
      </c>
      <c r="E83" s="10" t="s">
        <v>142</v>
      </c>
      <c r="F83" s="10" t="s">
        <v>241</v>
      </c>
      <c r="H83" s="10" t="s">
        <v>242</v>
      </c>
      <c r="I83" s="10">
        <v>300840</v>
      </c>
      <c r="L83" s="10">
        <v>306978</v>
      </c>
      <c r="M83" s="10">
        <v>0</v>
      </c>
      <c r="N83" s="10">
        <v>0</v>
      </c>
      <c r="O83" s="10">
        <v>6138</v>
      </c>
      <c r="P83" s="10">
        <v>0</v>
      </c>
      <c r="Q83" s="10">
        <v>0</v>
      </c>
    </row>
    <row r="84" spans="1:17" ht="14.4">
      <c r="A84" s="3" t="str">
        <f t="shared" si="1"/>
        <v>EX7411062</v>
      </c>
      <c r="B84" s="10">
        <v>7127199</v>
      </c>
      <c r="C84" s="10">
        <v>41770</v>
      </c>
      <c r="D84" s="10" t="s">
        <v>192</v>
      </c>
      <c r="E84" s="10" t="s">
        <v>158</v>
      </c>
      <c r="F84" s="10" t="s">
        <v>241</v>
      </c>
      <c r="H84" s="10" t="s">
        <v>242</v>
      </c>
      <c r="I84" s="10">
        <v>190413</v>
      </c>
      <c r="L84" s="10">
        <v>193548</v>
      </c>
      <c r="O84" s="10">
        <v>3135</v>
      </c>
      <c r="P84" s="10">
        <v>0</v>
      </c>
      <c r="Q84" s="10">
        <v>0</v>
      </c>
    </row>
    <row r="85" spans="1:17" ht="14.4">
      <c r="A85" s="3" t="str">
        <f t="shared" si="1"/>
        <v>EX7412117</v>
      </c>
      <c r="B85" s="10">
        <v>7127199</v>
      </c>
      <c r="C85" s="10">
        <v>41770</v>
      </c>
      <c r="D85" s="10" t="s">
        <v>192</v>
      </c>
      <c r="E85" s="10" t="s">
        <v>152</v>
      </c>
      <c r="F85" s="10" t="s">
        <v>241</v>
      </c>
      <c r="H85" s="10" t="s">
        <v>242</v>
      </c>
      <c r="I85" s="10">
        <v>141199</v>
      </c>
      <c r="L85" s="10">
        <v>143143</v>
      </c>
      <c r="O85" s="10">
        <v>1944</v>
      </c>
      <c r="P85" s="10">
        <v>0</v>
      </c>
      <c r="Q85" s="10">
        <v>0</v>
      </c>
    </row>
    <row r="86" spans="1:17" ht="14.4">
      <c r="A86" s="3" t="str">
        <f t="shared" si="1"/>
        <v>EX7413418</v>
      </c>
      <c r="B86" s="10">
        <v>7127199</v>
      </c>
      <c r="C86" s="10">
        <v>41770</v>
      </c>
      <c r="D86" s="10" t="s">
        <v>192</v>
      </c>
      <c r="E86" s="10" t="s">
        <v>163</v>
      </c>
      <c r="F86" s="10" t="s">
        <v>241</v>
      </c>
      <c r="H86" s="10" t="s">
        <v>242</v>
      </c>
      <c r="I86" s="10">
        <v>176276</v>
      </c>
      <c r="L86" s="10">
        <v>177665</v>
      </c>
      <c r="O86" s="10">
        <v>1389</v>
      </c>
      <c r="P86" s="10">
        <v>0</v>
      </c>
      <c r="Q86" s="10">
        <v>0</v>
      </c>
    </row>
    <row r="87" spans="1:17" ht="14.4">
      <c r="A87" s="3" t="str">
        <f t="shared" si="1"/>
        <v>EX7413631</v>
      </c>
      <c r="B87" s="10">
        <v>7127199</v>
      </c>
      <c r="C87" s="10">
        <v>41770</v>
      </c>
      <c r="D87" s="10" t="s">
        <v>192</v>
      </c>
      <c r="E87" s="10" t="s">
        <v>164</v>
      </c>
      <c r="F87" s="10" t="s">
        <v>241</v>
      </c>
      <c r="H87" s="10" t="s">
        <v>242</v>
      </c>
      <c r="I87" s="10">
        <v>532567</v>
      </c>
      <c r="L87" s="10">
        <v>557243</v>
      </c>
      <c r="O87" s="10">
        <v>24676</v>
      </c>
      <c r="P87" s="10">
        <v>0</v>
      </c>
      <c r="Q87" s="10">
        <v>0</v>
      </c>
    </row>
    <row r="88" spans="1:17" ht="14.4">
      <c r="A88" s="3" t="str">
        <f t="shared" si="1"/>
        <v>EX7424476</v>
      </c>
      <c r="B88" s="10">
        <v>7127199</v>
      </c>
      <c r="C88" s="10">
        <v>41770</v>
      </c>
      <c r="D88" s="10" t="s">
        <v>192</v>
      </c>
      <c r="E88" s="10" t="s">
        <v>202</v>
      </c>
      <c r="F88" s="10" t="s">
        <v>241</v>
      </c>
      <c r="H88" s="10" t="s">
        <v>242</v>
      </c>
      <c r="I88" s="10">
        <v>293470</v>
      </c>
      <c r="L88" s="10">
        <v>299056</v>
      </c>
      <c r="M88" s="10">
        <v>0</v>
      </c>
      <c r="N88" s="10">
        <v>0</v>
      </c>
      <c r="O88" s="10">
        <v>5586</v>
      </c>
      <c r="P88" s="10">
        <v>0</v>
      </c>
      <c r="Q88" s="10">
        <v>0</v>
      </c>
    </row>
    <row r="89" spans="1:17" ht="14.4">
      <c r="A89" s="3" t="str">
        <f t="shared" si="1"/>
        <v>EX7425224</v>
      </c>
      <c r="B89" s="10">
        <v>7127199</v>
      </c>
      <c r="C89" s="10">
        <v>41770</v>
      </c>
      <c r="D89" s="10" t="s">
        <v>192</v>
      </c>
      <c r="E89" s="10" t="s">
        <v>174</v>
      </c>
      <c r="F89" s="10" t="s">
        <v>241</v>
      </c>
      <c r="H89" s="10" t="s">
        <v>242</v>
      </c>
      <c r="I89" s="10">
        <v>706575</v>
      </c>
      <c r="L89" s="10">
        <v>729139</v>
      </c>
      <c r="O89" s="10">
        <v>22564</v>
      </c>
      <c r="P89" s="10">
        <v>0</v>
      </c>
      <c r="Q89" s="10">
        <v>0</v>
      </c>
    </row>
    <row r="90" spans="1:17" ht="14.4">
      <c r="A90" s="3" t="str">
        <f t="shared" si="1"/>
        <v>EX7425418</v>
      </c>
      <c r="B90" s="10">
        <v>7127199</v>
      </c>
      <c r="C90" s="10">
        <v>41770</v>
      </c>
      <c r="D90" s="10" t="s">
        <v>192</v>
      </c>
      <c r="E90" s="10" t="s">
        <v>175</v>
      </c>
      <c r="F90" s="10" t="s">
        <v>241</v>
      </c>
      <c r="H90" s="10" t="s">
        <v>242</v>
      </c>
      <c r="I90" s="10">
        <v>83058</v>
      </c>
      <c r="L90" s="10">
        <v>84700</v>
      </c>
      <c r="O90" s="10">
        <v>1642</v>
      </c>
      <c r="P90" s="10">
        <v>0</v>
      </c>
      <c r="Q90" s="10">
        <v>0</v>
      </c>
    </row>
    <row r="91" spans="1:17" ht="14.4">
      <c r="A91" s="3" t="str">
        <f t="shared" si="1"/>
        <v>EX7425630</v>
      </c>
      <c r="B91" s="10">
        <v>7127199</v>
      </c>
      <c r="C91" s="10">
        <v>41770</v>
      </c>
      <c r="D91" s="10" t="s">
        <v>192</v>
      </c>
      <c r="E91" s="10" t="s">
        <v>176</v>
      </c>
      <c r="F91" s="10" t="s">
        <v>241</v>
      </c>
      <c r="H91" s="10" t="s">
        <v>242</v>
      </c>
      <c r="I91" s="10">
        <v>671734</v>
      </c>
      <c r="L91" s="10">
        <v>685106</v>
      </c>
      <c r="O91" s="10">
        <v>13372</v>
      </c>
      <c r="P91" s="10">
        <v>0</v>
      </c>
      <c r="Q91" s="10">
        <v>0</v>
      </c>
    </row>
    <row r="92" spans="1:17" ht="14.4">
      <c r="A92" s="3" t="str">
        <f t="shared" si="1"/>
        <v>EX7425695</v>
      </c>
      <c r="B92" s="10">
        <v>7127199</v>
      </c>
      <c r="C92" s="10">
        <v>41770</v>
      </c>
      <c r="D92" s="10" t="s">
        <v>192</v>
      </c>
      <c r="E92" s="10" t="s">
        <v>177</v>
      </c>
      <c r="F92" s="10" t="s">
        <v>241</v>
      </c>
      <c r="H92" s="10" t="s">
        <v>242</v>
      </c>
      <c r="I92" s="10">
        <v>150056</v>
      </c>
      <c r="L92" s="10">
        <v>152810</v>
      </c>
      <c r="O92" s="10">
        <v>2754</v>
      </c>
      <c r="P92" s="10">
        <v>0</v>
      </c>
      <c r="Q92" s="10">
        <v>0</v>
      </c>
    </row>
    <row r="93" spans="1:17" ht="14.4">
      <c r="A93" s="3" t="str">
        <f t="shared" si="1"/>
        <v>EX7425716</v>
      </c>
      <c r="B93" s="10">
        <v>7127199</v>
      </c>
      <c r="C93" s="10">
        <v>41770</v>
      </c>
      <c r="D93" s="10" t="s">
        <v>192</v>
      </c>
      <c r="E93" s="10" t="s">
        <v>178</v>
      </c>
      <c r="F93" s="10" t="s">
        <v>241</v>
      </c>
      <c r="H93" s="10" t="s">
        <v>242</v>
      </c>
      <c r="I93" s="10">
        <v>65725</v>
      </c>
      <c r="L93" s="10">
        <v>67233</v>
      </c>
      <c r="O93" s="10">
        <v>1508</v>
      </c>
      <c r="P93" s="10">
        <v>0</v>
      </c>
      <c r="Q93" s="10">
        <v>0</v>
      </c>
    </row>
    <row r="94" spans="1:17" ht="14.4">
      <c r="A94" s="3" t="str">
        <f t="shared" si="1"/>
        <v>EX7425722</v>
      </c>
      <c r="B94" s="10">
        <v>7127199</v>
      </c>
      <c r="C94" s="10">
        <v>41770</v>
      </c>
      <c r="D94" s="10" t="s">
        <v>192</v>
      </c>
      <c r="E94" s="10" t="s">
        <v>179</v>
      </c>
      <c r="F94" s="10" t="s">
        <v>241</v>
      </c>
      <c r="H94" s="10" t="s">
        <v>242</v>
      </c>
      <c r="I94" s="10">
        <v>263972</v>
      </c>
      <c r="L94" s="10">
        <v>267921</v>
      </c>
      <c r="O94" s="10">
        <v>3949</v>
      </c>
      <c r="P94" s="10">
        <v>0</v>
      </c>
      <c r="Q94" s="10">
        <v>0</v>
      </c>
    </row>
    <row r="95" spans="1:17" ht="14.4">
      <c r="A95" s="3" t="str">
        <f t="shared" si="1"/>
        <v>EX7425742</v>
      </c>
      <c r="B95" s="10">
        <v>7127199</v>
      </c>
      <c r="C95" s="10">
        <v>41770</v>
      </c>
      <c r="D95" s="10" t="s">
        <v>192</v>
      </c>
      <c r="E95" s="10" t="s">
        <v>180</v>
      </c>
      <c r="F95" s="10" t="s">
        <v>241</v>
      </c>
      <c r="H95" s="10" t="s">
        <v>242</v>
      </c>
      <c r="I95" s="10">
        <v>437942</v>
      </c>
      <c r="L95" s="10">
        <v>448083</v>
      </c>
      <c r="O95" s="10">
        <v>10141</v>
      </c>
      <c r="P95" s="10">
        <v>0</v>
      </c>
      <c r="Q95" s="10">
        <v>0</v>
      </c>
    </row>
    <row r="96" spans="1:17" ht="14.4">
      <c r="A96" s="3" t="str">
        <f t="shared" si="1"/>
        <v>EX7425783</v>
      </c>
      <c r="B96" s="10">
        <v>7127199</v>
      </c>
      <c r="C96" s="10">
        <v>41770</v>
      </c>
      <c r="D96" s="10" t="s">
        <v>192</v>
      </c>
      <c r="E96" s="10" t="s">
        <v>181</v>
      </c>
      <c r="F96" s="10" t="s">
        <v>241</v>
      </c>
      <c r="H96" s="10" t="s">
        <v>242</v>
      </c>
      <c r="I96" s="10">
        <v>150506</v>
      </c>
      <c r="L96" s="10">
        <v>154793</v>
      </c>
      <c r="O96" s="10">
        <v>4287</v>
      </c>
      <c r="P96" s="10">
        <v>0</v>
      </c>
      <c r="Q96" s="10">
        <v>0</v>
      </c>
    </row>
    <row r="97" spans="1:17" ht="14.4">
      <c r="A97" s="3" t="str">
        <f t="shared" si="1"/>
        <v>EX7430071</v>
      </c>
      <c r="B97" s="10">
        <v>7127199</v>
      </c>
      <c r="C97" s="10">
        <v>41770</v>
      </c>
      <c r="D97" s="10" t="s">
        <v>192</v>
      </c>
      <c r="E97" s="10" t="s">
        <v>186</v>
      </c>
      <c r="F97" s="10" t="s">
        <v>241</v>
      </c>
      <c r="H97" s="10" t="s">
        <v>242</v>
      </c>
      <c r="I97" s="10">
        <v>156867</v>
      </c>
      <c r="L97" s="10">
        <v>158368</v>
      </c>
      <c r="O97" s="10">
        <v>1501</v>
      </c>
      <c r="P97" s="10">
        <v>0</v>
      </c>
      <c r="Q97" s="10">
        <v>0</v>
      </c>
    </row>
    <row r="98" spans="1:17" ht="14.4">
      <c r="A98" s="3" t="str">
        <f t="shared" si="1"/>
        <v>EX7430082</v>
      </c>
      <c r="B98" s="10">
        <v>7127199</v>
      </c>
      <c r="C98" s="10">
        <v>41770</v>
      </c>
      <c r="D98" s="10" t="s">
        <v>192</v>
      </c>
      <c r="E98" s="10" t="s">
        <v>187</v>
      </c>
      <c r="F98" s="10" t="s">
        <v>241</v>
      </c>
      <c r="H98" s="10" t="s">
        <v>242</v>
      </c>
      <c r="I98" s="10">
        <v>7502</v>
      </c>
      <c r="L98" s="10">
        <v>7672</v>
      </c>
      <c r="O98" s="10">
        <v>170</v>
      </c>
      <c r="P98" s="10">
        <v>0</v>
      </c>
      <c r="Q98" s="10">
        <v>0</v>
      </c>
    </row>
    <row r="99" spans="1:17" ht="14.4">
      <c r="A99" s="3" t="str">
        <f t="shared" si="1"/>
        <v>EX7430091</v>
      </c>
      <c r="B99" s="10">
        <v>7127199</v>
      </c>
      <c r="C99" s="10">
        <v>41770</v>
      </c>
      <c r="D99" s="10" t="s">
        <v>192</v>
      </c>
      <c r="E99" s="10" t="s">
        <v>188</v>
      </c>
      <c r="F99" s="10" t="s">
        <v>241</v>
      </c>
      <c r="H99" s="10" t="s">
        <v>242</v>
      </c>
      <c r="I99" s="10">
        <v>86497</v>
      </c>
      <c r="L99" s="10">
        <v>86709</v>
      </c>
      <c r="O99" s="10">
        <v>212</v>
      </c>
      <c r="P99" s="10">
        <v>0</v>
      </c>
      <c r="Q99" s="10">
        <v>0</v>
      </c>
    </row>
    <row r="100" spans="1:17" ht="14.4">
      <c r="A100" s="3" t="str">
        <f t="shared" si="1"/>
        <v>EX7430095</v>
      </c>
      <c r="B100" s="10">
        <v>7127199</v>
      </c>
      <c r="C100" s="10">
        <v>41770</v>
      </c>
      <c r="D100" s="10" t="s">
        <v>192</v>
      </c>
      <c r="E100" s="10" t="s">
        <v>196</v>
      </c>
      <c r="F100" s="10" t="s">
        <v>241</v>
      </c>
      <c r="H100" s="10" t="s">
        <v>242</v>
      </c>
      <c r="I100" s="10">
        <v>219476</v>
      </c>
      <c r="L100" s="10">
        <v>227270</v>
      </c>
      <c r="O100" s="10">
        <v>7794</v>
      </c>
      <c r="P100" s="10">
        <v>0</v>
      </c>
      <c r="Q100" s="10">
        <v>0</v>
      </c>
    </row>
    <row r="101" spans="1:17" ht="14.4">
      <c r="A101" s="3" t="str">
        <f t="shared" si="1"/>
        <v>EX7430111</v>
      </c>
      <c r="B101" s="10">
        <v>7127199</v>
      </c>
      <c r="C101" s="10">
        <v>41770</v>
      </c>
      <c r="D101" s="10" t="s">
        <v>192</v>
      </c>
      <c r="E101" s="10" t="s">
        <v>189</v>
      </c>
      <c r="F101" s="10" t="s">
        <v>241</v>
      </c>
      <c r="H101" s="10" t="s">
        <v>242</v>
      </c>
      <c r="I101" s="10">
        <v>88503</v>
      </c>
      <c r="L101" s="10">
        <v>90003</v>
      </c>
      <c r="O101" s="10">
        <v>1500</v>
      </c>
      <c r="P101" s="10">
        <v>0</v>
      </c>
      <c r="Q101" s="10">
        <v>0</v>
      </c>
    </row>
    <row r="102" spans="1:17" ht="14.4">
      <c r="A102" s="3" t="str">
        <f t="shared" si="1"/>
        <v>EX9283240</v>
      </c>
      <c r="B102" s="10">
        <v>7127199</v>
      </c>
      <c r="C102" s="10">
        <v>41770</v>
      </c>
      <c r="D102" s="10" t="s">
        <v>205</v>
      </c>
      <c r="E102" s="10" t="s">
        <v>121</v>
      </c>
      <c r="F102" s="10" t="s">
        <v>241</v>
      </c>
      <c r="H102" s="10" t="s">
        <v>242</v>
      </c>
      <c r="I102" s="10">
        <v>245398</v>
      </c>
      <c r="L102" s="10">
        <v>247312</v>
      </c>
      <c r="O102" s="10">
        <v>1914</v>
      </c>
      <c r="P102" s="10">
        <v>0</v>
      </c>
      <c r="Q102" s="10">
        <v>0</v>
      </c>
    </row>
    <row r="103" spans="1:17" ht="14.4">
      <c r="A103" s="3" t="str">
        <f t="shared" si="1"/>
        <v>EX9288663</v>
      </c>
      <c r="B103" s="10">
        <v>7127199</v>
      </c>
      <c r="C103" s="10">
        <v>41770</v>
      </c>
      <c r="D103" s="10" t="s">
        <v>205</v>
      </c>
      <c r="E103" s="10" t="s">
        <v>143</v>
      </c>
      <c r="F103" s="10" t="s">
        <v>241</v>
      </c>
      <c r="H103" s="10" t="s">
        <v>242</v>
      </c>
      <c r="I103" s="10">
        <v>55864</v>
      </c>
      <c r="L103" s="10">
        <v>57503</v>
      </c>
      <c r="M103" s="10">
        <v>0</v>
      </c>
      <c r="N103" s="10">
        <v>0</v>
      </c>
      <c r="O103" s="10">
        <v>1639</v>
      </c>
      <c r="P103" s="10">
        <v>0</v>
      </c>
      <c r="Q103" s="10">
        <v>0</v>
      </c>
    </row>
    <row r="104" spans="1:17" ht="14.4">
      <c r="A104" s="3" t="str">
        <f t="shared" si="1"/>
        <v>EX9289418</v>
      </c>
      <c r="B104" s="10">
        <v>7127199</v>
      </c>
      <c r="C104" s="10">
        <v>41770</v>
      </c>
      <c r="D104" s="10" t="s">
        <v>205</v>
      </c>
      <c r="E104" s="10" t="s">
        <v>169</v>
      </c>
      <c r="F104" s="10" t="s">
        <v>241</v>
      </c>
      <c r="H104" s="10" t="s">
        <v>242</v>
      </c>
      <c r="I104" s="10">
        <v>1183756</v>
      </c>
      <c r="L104" s="10">
        <v>1207139</v>
      </c>
      <c r="O104" s="10">
        <v>23383</v>
      </c>
      <c r="P104" s="10">
        <v>0</v>
      </c>
      <c r="Q104" s="10">
        <v>0</v>
      </c>
    </row>
    <row r="105" spans="1:17" ht="14.4">
      <c r="A105" s="3" t="str">
        <f t="shared" si="1"/>
        <v>EX9289748</v>
      </c>
      <c r="B105" s="10">
        <v>7127199</v>
      </c>
      <c r="C105" s="10">
        <v>41770</v>
      </c>
      <c r="D105" s="10" t="s">
        <v>205</v>
      </c>
      <c r="E105" s="10" t="s">
        <v>131</v>
      </c>
      <c r="F105" s="10" t="s">
        <v>241</v>
      </c>
      <c r="H105" s="10" t="s">
        <v>242</v>
      </c>
      <c r="I105" s="10">
        <v>1086304</v>
      </c>
      <c r="L105" s="10">
        <v>1117469</v>
      </c>
      <c r="M105" s="10">
        <v>0</v>
      </c>
      <c r="N105" s="10">
        <v>0</v>
      </c>
      <c r="O105" s="10">
        <v>31165</v>
      </c>
      <c r="P105" s="10">
        <v>0</v>
      </c>
      <c r="Q105" s="10">
        <v>0</v>
      </c>
    </row>
    <row r="106" spans="1:17" ht="14.4">
      <c r="A106" s="3" t="str">
        <f t="shared" si="1"/>
        <v>EX9289754</v>
      </c>
      <c r="B106" s="10">
        <v>7127199</v>
      </c>
      <c r="C106" s="10">
        <v>41770</v>
      </c>
      <c r="D106" s="10" t="s">
        <v>205</v>
      </c>
      <c r="E106" s="10" t="s">
        <v>132</v>
      </c>
      <c r="F106" s="10" t="s">
        <v>241</v>
      </c>
      <c r="H106" s="10" t="s">
        <v>242</v>
      </c>
      <c r="I106" s="10">
        <v>1167335</v>
      </c>
      <c r="L106" s="10">
        <v>1189673</v>
      </c>
      <c r="M106" s="10">
        <v>0</v>
      </c>
      <c r="N106" s="10">
        <v>0</v>
      </c>
      <c r="O106" s="10">
        <v>22338</v>
      </c>
      <c r="P106" s="10">
        <v>0</v>
      </c>
      <c r="Q106" s="10">
        <v>0</v>
      </c>
    </row>
    <row r="107" spans="1:17" ht="14.4">
      <c r="A107" s="3" t="str">
        <f t="shared" si="1"/>
        <v>EX9289776</v>
      </c>
      <c r="B107" s="10">
        <v>7127199</v>
      </c>
      <c r="C107" s="10">
        <v>41770</v>
      </c>
      <c r="D107" s="10" t="s">
        <v>205</v>
      </c>
      <c r="E107" s="10" t="s">
        <v>144</v>
      </c>
      <c r="F107" s="10" t="s">
        <v>241</v>
      </c>
      <c r="H107" s="10" t="s">
        <v>242</v>
      </c>
      <c r="I107" s="10">
        <v>1246641</v>
      </c>
      <c r="L107" s="10">
        <v>1285628</v>
      </c>
      <c r="M107" s="10">
        <v>0</v>
      </c>
      <c r="N107" s="10">
        <v>0</v>
      </c>
      <c r="O107" s="10">
        <v>38987</v>
      </c>
      <c r="P107" s="10">
        <v>0</v>
      </c>
      <c r="Q107" s="10">
        <v>0</v>
      </c>
    </row>
    <row r="108" spans="1:17" ht="14.4">
      <c r="A108" s="3" t="str">
        <f t="shared" si="1"/>
        <v>EX9289960</v>
      </c>
      <c r="B108" s="10">
        <v>7127199</v>
      </c>
      <c r="C108" s="10">
        <v>41770</v>
      </c>
      <c r="D108" s="10" t="s">
        <v>205</v>
      </c>
      <c r="E108" s="10" t="s">
        <v>133</v>
      </c>
      <c r="F108" s="10" t="s">
        <v>241</v>
      </c>
      <c r="H108" s="10" t="s">
        <v>242</v>
      </c>
      <c r="I108" s="10">
        <v>32393</v>
      </c>
      <c r="L108" s="10">
        <v>33077</v>
      </c>
      <c r="M108" s="10">
        <v>0</v>
      </c>
      <c r="N108" s="10">
        <v>0</v>
      </c>
      <c r="O108" s="10">
        <v>684</v>
      </c>
      <c r="P108" s="10">
        <v>0</v>
      </c>
      <c r="Q108" s="10">
        <v>0</v>
      </c>
    </row>
    <row r="109" spans="1:17" ht="14.4">
      <c r="A109" s="3" t="str">
        <f t="shared" si="1"/>
        <v>EX9290091</v>
      </c>
      <c r="B109" s="10">
        <v>7127199</v>
      </c>
      <c r="C109" s="10">
        <v>41770</v>
      </c>
      <c r="D109" s="10" t="s">
        <v>205</v>
      </c>
      <c r="E109" s="10" t="s">
        <v>145</v>
      </c>
      <c r="F109" s="10" t="s">
        <v>241</v>
      </c>
      <c r="H109" s="10" t="s">
        <v>242</v>
      </c>
      <c r="I109" s="10">
        <v>1908616</v>
      </c>
      <c r="L109" s="10">
        <v>1963179</v>
      </c>
      <c r="M109" s="10">
        <v>0</v>
      </c>
      <c r="N109" s="10">
        <v>0</v>
      </c>
      <c r="O109" s="10">
        <v>54563</v>
      </c>
      <c r="P109" s="10">
        <v>0</v>
      </c>
      <c r="Q109" s="10">
        <v>0</v>
      </c>
    </row>
    <row r="110" spans="1:17" ht="14.4">
      <c r="A110" s="3" t="str">
        <f t="shared" si="1"/>
        <v>EX9290098</v>
      </c>
      <c r="B110" s="10">
        <v>7127199</v>
      </c>
      <c r="C110" s="10">
        <v>41770</v>
      </c>
      <c r="D110" s="10" t="s">
        <v>205</v>
      </c>
      <c r="E110" s="10" t="s">
        <v>146</v>
      </c>
      <c r="F110" s="10" t="s">
        <v>241</v>
      </c>
      <c r="H110" s="10" t="s">
        <v>242</v>
      </c>
      <c r="I110" s="10">
        <v>392118</v>
      </c>
      <c r="L110" s="10">
        <v>396298</v>
      </c>
      <c r="M110" s="10">
        <v>0</v>
      </c>
      <c r="N110" s="10">
        <v>0</v>
      </c>
      <c r="O110" s="10">
        <v>4180</v>
      </c>
      <c r="P110" s="10">
        <v>0</v>
      </c>
      <c r="Q110" s="10">
        <v>0</v>
      </c>
    </row>
    <row r="111" spans="1:17" ht="14.4">
      <c r="A111" s="3" t="str">
        <f t="shared" si="1"/>
        <v>EX9290260</v>
      </c>
      <c r="B111" s="10">
        <v>7127199</v>
      </c>
      <c r="C111" s="10">
        <v>41770</v>
      </c>
      <c r="D111" s="10" t="s">
        <v>193</v>
      </c>
      <c r="E111" s="10" t="s">
        <v>153</v>
      </c>
      <c r="F111" s="10" t="s">
        <v>241</v>
      </c>
      <c r="H111" s="10" t="s">
        <v>242</v>
      </c>
      <c r="I111" s="10">
        <v>1077123</v>
      </c>
      <c r="L111" s="10">
        <v>1106228</v>
      </c>
      <c r="M111" s="10">
        <v>0</v>
      </c>
      <c r="N111" s="10">
        <v>0</v>
      </c>
      <c r="O111" s="10">
        <v>29105</v>
      </c>
      <c r="P111" s="10">
        <v>0</v>
      </c>
      <c r="Q111" s="10">
        <v>0</v>
      </c>
    </row>
    <row r="112" spans="1:17" ht="14.4">
      <c r="A112" s="3" t="str">
        <f t="shared" si="1"/>
        <v>EX9290312</v>
      </c>
      <c r="B112" s="10">
        <v>7127199</v>
      </c>
      <c r="C112" s="10">
        <v>41770</v>
      </c>
      <c r="D112" s="10" t="s">
        <v>193</v>
      </c>
      <c r="E112" s="10" t="s">
        <v>154</v>
      </c>
      <c r="F112" s="10" t="s">
        <v>241</v>
      </c>
      <c r="H112" s="10" t="s">
        <v>242</v>
      </c>
      <c r="I112" s="10">
        <v>1853972</v>
      </c>
      <c r="L112" s="10">
        <v>1902102</v>
      </c>
      <c r="M112" s="10">
        <v>0</v>
      </c>
      <c r="N112" s="10">
        <v>0</v>
      </c>
      <c r="O112" s="10">
        <v>48130</v>
      </c>
      <c r="P112" s="10">
        <v>0</v>
      </c>
      <c r="Q112" s="10">
        <v>0</v>
      </c>
    </row>
    <row r="113" spans="1:17" ht="14.4">
      <c r="A113" s="3" t="str">
        <f t="shared" si="1"/>
        <v>EX9291953</v>
      </c>
      <c r="B113" s="10">
        <v>7127199</v>
      </c>
      <c r="C113" s="10">
        <v>41770</v>
      </c>
      <c r="D113" s="10" t="s">
        <v>205</v>
      </c>
      <c r="E113" s="10" t="s">
        <v>159</v>
      </c>
      <c r="F113" s="10" t="s">
        <v>241</v>
      </c>
      <c r="H113" s="10" t="s">
        <v>242</v>
      </c>
      <c r="I113" s="10">
        <v>658720</v>
      </c>
      <c r="L113" s="10">
        <v>665580</v>
      </c>
      <c r="O113" s="10">
        <v>6860</v>
      </c>
      <c r="P113" s="10">
        <v>0</v>
      </c>
      <c r="Q113" s="10">
        <v>0</v>
      </c>
    </row>
    <row r="114" spans="1:17" ht="14.4">
      <c r="A114" s="3" t="str">
        <f t="shared" si="1"/>
        <v>EX9292362</v>
      </c>
      <c r="B114" s="10">
        <v>7127199</v>
      </c>
      <c r="C114" s="10">
        <v>41770</v>
      </c>
      <c r="D114" s="10" t="s">
        <v>205</v>
      </c>
      <c r="E114" s="10" t="s">
        <v>165</v>
      </c>
      <c r="F114" s="10" t="s">
        <v>241</v>
      </c>
      <c r="H114" s="10" t="s">
        <v>242</v>
      </c>
      <c r="I114" s="10">
        <v>385491</v>
      </c>
      <c r="L114" s="10">
        <v>386672</v>
      </c>
      <c r="O114" s="10">
        <v>1181</v>
      </c>
      <c r="P114" s="10">
        <v>0</v>
      </c>
      <c r="Q114" s="10">
        <v>0</v>
      </c>
    </row>
    <row r="115" spans="1:17" ht="14.4">
      <c r="A115" s="3" t="str">
        <f t="shared" si="1"/>
        <v>EX9293293</v>
      </c>
      <c r="B115" s="10">
        <v>7127199</v>
      </c>
      <c r="C115" s="10">
        <v>41770</v>
      </c>
      <c r="D115" s="10" t="s">
        <v>205</v>
      </c>
      <c r="E115" s="10" t="s">
        <v>170</v>
      </c>
      <c r="F115" s="10" t="s">
        <v>241</v>
      </c>
      <c r="H115" s="10" t="s">
        <v>242</v>
      </c>
      <c r="I115" s="10">
        <v>726270</v>
      </c>
      <c r="L115" s="10">
        <v>739090</v>
      </c>
      <c r="O115" s="10">
        <v>12820</v>
      </c>
      <c r="P115" s="10">
        <v>0</v>
      </c>
      <c r="Q115" s="10">
        <v>0</v>
      </c>
    </row>
    <row r="116" spans="1:17" ht="14.4">
      <c r="A116" s="3" t="str">
        <f t="shared" si="1"/>
        <v>EX9295127</v>
      </c>
      <c r="B116" s="10">
        <v>7127199</v>
      </c>
      <c r="C116" s="10">
        <v>41770</v>
      </c>
      <c r="D116" s="10" t="s">
        <v>205</v>
      </c>
      <c r="E116" s="10" t="s">
        <v>182</v>
      </c>
      <c r="F116" s="10" t="s">
        <v>241</v>
      </c>
      <c r="H116" s="10" t="s">
        <v>242</v>
      </c>
      <c r="I116" s="10">
        <v>3187543</v>
      </c>
      <c r="L116" s="10">
        <v>3264108</v>
      </c>
      <c r="O116" s="10">
        <v>76565</v>
      </c>
      <c r="P116" s="10">
        <v>0</v>
      </c>
      <c r="Q116" s="10">
        <v>0</v>
      </c>
    </row>
    <row r="117" spans="1:17" ht="14.4">
      <c r="A117" s="3" t="str">
        <f t="shared" si="1"/>
        <v>EX9295226</v>
      </c>
      <c r="B117" s="10">
        <v>7127199</v>
      </c>
      <c r="C117" s="10">
        <v>41770</v>
      </c>
      <c r="D117" s="10" t="s">
        <v>205</v>
      </c>
      <c r="E117" s="10" t="s">
        <v>184</v>
      </c>
      <c r="F117" s="10" t="s">
        <v>241</v>
      </c>
      <c r="H117" s="10" t="s">
        <v>242</v>
      </c>
      <c r="I117" s="10">
        <v>1333298</v>
      </c>
      <c r="L117" s="10">
        <v>1360962</v>
      </c>
      <c r="O117" s="10">
        <v>27664</v>
      </c>
      <c r="P117" s="10">
        <v>0</v>
      </c>
      <c r="Q117" s="10">
        <v>0</v>
      </c>
    </row>
    <row r="118" spans="1:17" ht="14.4">
      <c r="A118" s="3" t="str">
        <f t="shared" si="1"/>
        <v>EX9296699</v>
      </c>
      <c r="B118" s="10">
        <v>7127199</v>
      </c>
      <c r="C118" s="10">
        <v>41770</v>
      </c>
      <c r="D118" s="10" t="s">
        <v>193</v>
      </c>
      <c r="E118" s="10" t="s">
        <v>190</v>
      </c>
      <c r="F118" s="10" t="s">
        <v>241</v>
      </c>
      <c r="H118" s="10" t="s">
        <v>242</v>
      </c>
      <c r="I118" s="10">
        <v>1530036</v>
      </c>
      <c r="L118" s="10">
        <v>1572860</v>
      </c>
      <c r="O118" s="10">
        <v>42824</v>
      </c>
      <c r="P118" s="10">
        <v>0</v>
      </c>
      <c r="Q118" s="10">
        <v>0</v>
      </c>
    </row>
    <row r="119" spans="1:17" ht="14.4">
      <c r="A119" s="3" t="str">
        <f t="shared" si="1"/>
        <v>EX9296789</v>
      </c>
      <c r="B119" s="10">
        <v>7127199</v>
      </c>
      <c r="C119" s="10">
        <v>41770</v>
      </c>
      <c r="D119" s="10" t="s">
        <v>193</v>
      </c>
      <c r="E119" s="10" t="s">
        <v>191</v>
      </c>
      <c r="F119" s="10" t="s">
        <v>241</v>
      </c>
      <c r="H119" s="10" t="s">
        <v>242</v>
      </c>
      <c r="I119" s="10">
        <v>1119339</v>
      </c>
      <c r="L119" s="10">
        <v>1140456</v>
      </c>
      <c r="O119" s="10">
        <v>21117</v>
      </c>
      <c r="P119" s="10">
        <v>0</v>
      </c>
      <c r="Q119" s="10">
        <v>0</v>
      </c>
    </row>
    <row r="120" spans="1:17" ht="14.4">
      <c r="A120" s="3" t="str">
        <f t="shared" si="1"/>
        <v>EX9301138</v>
      </c>
      <c r="B120" s="10">
        <v>7127199</v>
      </c>
      <c r="C120" s="10">
        <v>41770</v>
      </c>
      <c r="D120" s="10" t="s">
        <v>193</v>
      </c>
      <c r="E120" s="10" t="s">
        <v>200</v>
      </c>
      <c r="F120" s="10" t="s">
        <v>241</v>
      </c>
      <c r="H120" s="10" t="s">
        <v>242</v>
      </c>
      <c r="I120" s="10">
        <v>915720</v>
      </c>
      <c r="L120" s="10">
        <v>926372</v>
      </c>
      <c r="O120" s="10">
        <v>10652</v>
      </c>
      <c r="P120" s="10">
        <v>0</v>
      </c>
      <c r="Q120" s="10">
        <v>0</v>
      </c>
    </row>
    <row r="121" spans="1:17" ht="14.4">
      <c r="A121" s="3" t="str">
        <f t="shared" si="1"/>
        <v>EX9302322</v>
      </c>
      <c r="B121" s="10">
        <v>7127199</v>
      </c>
      <c r="C121" s="10">
        <v>41770</v>
      </c>
      <c r="D121" s="10" t="s">
        <v>205</v>
      </c>
      <c r="E121" s="10" t="s">
        <v>203</v>
      </c>
      <c r="F121" s="10" t="s">
        <v>241</v>
      </c>
      <c r="H121" s="10" t="s">
        <v>242</v>
      </c>
      <c r="I121" s="10">
        <v>659985</v>
      </c>
      <c r="L121" s="10">
        <v>672899</v>
      </c>
      <c r="O121" s="10">
        <v>12914</v>
      </c>
      <c r="P121" s="10">
        <v>0</v>
      </c>
      <c r="Q121" s="10">
        <v>0</v>
      </c>
    </row>
    <row r="122" spans="1:17" ht="14.4">
      <c r="A122" s="3" t="str">
        <f t="shared" si="1"/>
        <v>EX9665872</v>
      </c>
      <c r="B122" s="10">
        <v>7127199</v>
      </c>
      <c r="C122" s="10">
        <v>41770</v>
      </c>
      <c r="D122" s="10" t="s">
        <v>205</v>
      </c>
      <c r="E122" s="10" t="s">
        <v>213</v>
      </c>
      <c r="F122" s="10" t="s">
        <v>241</v>
      </c>
      <c r="H122" s="10" t="s">
        <v>242</v>
      </c>
      <c r="I122" s="10">
        <v>141676</v>
      </c>
      <c r="L122" s="10">
        <v>148444</v>
      </c>
      <c r="O122" s="10">
        <v>6768</v>
      </c>
      <c r="P122" s="10">
        <v>0</v>
      </c>
      <c r="Q122" s="10">
        <v>0</v>
      </c>
    </row>
    <row r="123" spans="1:17" ht="14.4">
      <c r="A123" s="3" t="str">
        <f t="shared" si="1"/>
        <v>EX9666986</v>
      </c>
      <c r="B123" s="10">
        <v>7127199</v>
      </c>
      <c r="C123" s="10">
        <v>41770</v>
      </c>
      <c r="D123" s="10" t="s">
        <v>193</v>
      </c>
      <c r="E123" s="10" t="s">
        <v>216</v>
      </c>
      <c r="F123" s="10" t="s">
        <v>241</v>
      </c>
      <c r="H123" s="10" t="s">
        <v>242</v>
      </c>
      <c r="I123" s="10">
        <v>289940</v>
      </c>
      <c r="L123" s="10">
        <v>297122</v>
      </c>
      <c r="O123" s="10">
        <v>7182</v>
      </c>
      <c r="P123" s="10">
        <v>0</v>
      </c>
      <c r="Q123" s="10">
        <v>0</v>
      </c>
    </row>
    <row r="124" spans="1:17" ht="14.4">
      <c r="A124" s="3" t="str">
        <f t="shared" si="1"/>
        <v>EX9667085</v>
      </c>
      <c r="B124" s="10">
        <v>7127199</v>
      </c>
      <c r="C124" s="10">
        <v>41770</v>
      </c>
      <c r="D124" s="10" t="s">
        <v>193</v>
      </c>
      <c r="E124" s="10" t="s">
        <v>217</v>
      </c>
      <c r="F124" s="10" t="s">
        <v>241</v>
      </c>
      <c r="H124" s="10" t="s">
        <v>242</v>
      </c>
      <c r="I124" s="10">
        <v>75049</v>
      </c>
      <c r="L124" s="10">
        <v>89458</v>
      </c>
      <c r="O124" s="10">
        <v>14409</v>
      </c>
      <c r="P124" s="10">
        <v>0</v>
      </c>
      <c r="Q124" s="10">
        <v>0</v>
      </c>
    </row>
    <row r="125" spans="1:17" ht="14.4">
      <c r="A125" s="3" t="str">
        <f t="shared" si="1"/>
        <v>LX5689594</v>
      </c>
      <c r="B125" s="10">
        <v>7127199</v>
      </c>
      <c r="C125" s="10">
        <v>41770</v>
      </c>
      <c r="D125" s="10" t="s">
        <v>243</v>
      </c>
      <c r="E125" s="10" t="s">
        <v>166</v>
      </c>
      <c r="F125" s="10" t="s">
        <v>241</v>
      </c>
      <c r="H125" s="10" t="s">
        <v>242</v>
      </c>
      <c r="I125" s="10">
        <v>44796</v>
      </c>
      <c r="L125" s="10">
        <v>45467</v>
      </c>
      <c r="O125" s="10">
        <v>671</v>
      </c>
      <c r="P125" s="10">
        <v>0</v>
      </c>
      <c r="Q125" s="10">
        <v>0</v>
      </c>
    </row>
    <row r="126" spans="1:17" ht="14.4">
      <c r="A126" s="3" t="str">
        <f t="shared" si="1"/>
        <v>LX5689594c</v>
      </c>
      <c r="B126" s="10">
        <v>7127199</v>
      </c>
      <c r="C126" s="10">
        <v>41770</v>
      </c>
      <c r="D126" s="10" t="s">
        <v>243</v>
      </c>
      <c r="E126" s="10" t="s">
        <v>166</v>
      </c>
      <c r="F126" s="10" t="s">
        <v>2</v>
      </c>
      <c r="H126" s="10" t="s">
        <v>242</v>
      </c>
      <c r="I126" s="10">
        <v>42983</v>
      </c>
      <c r="L126" s="10">
        <v>43551</v>
      </c>
      <c r="O126" s="10">
        <v>568</v>
      </c>
      <c r="P126" s="10">
        <v>0</v>
      </c>
      <c r="Q126" s="10">
        <v>0</v>
      </c>
    </row>
    <row r="127" spans="1:17" ht="14.4">
      <c r="A127" s="3" t="str">
        <f t="shared" si="1"/>
        <v>LX5694613</v>
      </c>
      <c r="B127" s="10">
        <v>7127199</v>
      </c>
      <c r="C127" s="10">
        <v>41770</v>
      </c>
      <c r="D127" s="10" t="s">
        <v>243</v>
      </c>
      <c r="E127" s="10" t="s">
        <v>194</v>
      </c>
      <c r="F127" s="10" t="s">
        <v>241</v>
      </c>
      <c r="H127" s="10" t="s">
        <v>242</v>
      </c>
      <c r="I127" s="10">
        <v>33438</v>
      </c>
      <c r="L127" s="10">
        <v>33712</v>
      </c>
      <c r="M127" s="10">
        <v>0</v>
      </c>
      <c r="N127" s="10">
        <v>0</v>
      </c>
      <c r="O127" s="10">
        <v>274</v>
      </c>
      <c r="P127" s="10">
        <v>0</v>
      </c>
      <c r="Q127" s="10">
        <v>0</v>
      </c>
    </row>
    <row r="128" spans="1:17" ht="14.4">
      <c r="A128" s="3" t="str">
        <f t="shared" si="1"/>
        <v>LX5694613c</v>
      </c>
      <c r="B128" s="10">
        <v>7127199</v>
      </c>
      <c r="C128" s="10">
        <v>41770</v>
      </c>
      <c r="D128" s="10" t="s">
        <v>243</v>
      </c>
      <c r="E128" s="10" t="s">
        <v>194</v>
      </c>
      <c r="F128" s="10" t="s">
        <v>2</v>
      </c>
      <c r="H128" s="10" t="s">
        <v>242</v>
      </c>
      <c r="I128" s="10">
        <v>41416</v>
      </c>
      <c r="L128" s="10">
        <v>41930</v>
      </c>
      <c r="M128" s="10">
        <v>0</v>
      </c>
      <c r="N128" s="10">
        <v>0</v>
      </c>
      <c r="O128" s="10">
        <v>514</v>
      </c>
      <c r="P128" s="10">
        <v>0</v>
      </c>
      <c r="Q128" s="10">
        <v>0</v>
      </c>
    </row>
    <row r="129" spans="1:17" ht="14.4">
      <c r="A129" s="3" t="str">
        <f t="shared" si="1"/>
        <v>MX0133855</v>
      </c>
      <c r="B129" s="10">
        <v>7127199</v>
      </c>
      <c r="C129" s="10">
        <v>41770</v>
      </c>
      <c r="D129" s="10" t="s">
        <v>112</v>
      </c>
      <c r="E129" s="10" t="s">
        <v>120</v>
      </c>
      <c r="F129" s="10" t="s">
        <v>241</v>
      </c>
      <c r="H129" s="10" t="s">
        <v>242</v>
      </c>
      <c r="I129" s="10">
        <v>108482</v>
      </c>
      <c r="L129" s="10">
        <v>108663</v>
      </c>
      <c r="O129" s="10">
        <v>181</v>
      </c>
      <c r="P129" s="10">
        <v>0</v>
      </c>
      <c r="Q129" s="10">
        <v>0</v>
      </c>
    </row>
    <row r="130" spans="1:17" ht="14.4">
      <c r="A130" s="3" t="str">
        <f t="shared" si="1"/>
        <v>MX0133855c</v>
      </c>
      <c r="B130" s="10">
        <v>7127199</v>
      </c>
      <c r="C130" s="10">
        <v>41770</v>
      </c>
      <c r="D130" s="10" t="s">
        <v>112</v>
      </c>
      <c r="E130" s="10" t="s">
        <v>120</v>
      </c>
      <c r="F130" s="10" t="s">
        <v>2</v>
      </c>
      <c r="H130" s="10" t="s">
        <v>242</v>
      </c>
      <c r="I130" s="10">
        <v>86121</v>
      </c>
      <c r="L130" s="10">
        <v>87034</v>
      </c>
      <c r="O130" s="10">
        <v>913</v>
      </c>
      <c r="P130" s="10">
        <v>0</v>
      </c>
      <c r="Q130" s="10">
        <v>0</v>
      </c>
    </row>
    <row r="131" spans="1:17" ht="14.4">
      <c r="A131" s="3" t="str">
        <f t="shared" si="1"/>
        <v>MX0134713</v>
      </c>
      <c r="B131" s="10">
        <v>7127199</v>
      </c>
      <c r="C131" s="10">
        <v>41770</v>
      </c>
      <c r="D131" s="10" t="s">
        <v>112</v>
      </c>
      <c r="E131" s="10" t="s">
        <v>122</v>
      </c>
      <c r="F131" s="10" t="s">
        <v>241</v>
      </c>
      <c r="H131" s="10" t="s">
        <v>261</v>
      </c>
      <c r="I131" s="10">
        <v>50273</v>
      </c>
      <c r="J131" s="10">
        <v>0</v>
      </c>
      <c r="K131" s="10">
        <v>0</v>
      </c>
      <c r="L131" s="10">
        <v>50308</v>
      </c>
      <c r="O131" s="10">
        <v>35</v>
      </c>
      <c r="P131" s="10">
        <v>0</v>
      </c>
      <c r="Q131" s="10">
        <v>0</v>
      </c>
    </row>
    <row r="132" spans="1:17" ht="14.4">
      <c r="A132" s="3" t="str">
        <f t="shared" si="1"/>
        <v>MX0134713c</v>
      </c>
      <c r="B132" s="10">
        <v>7127199</v>
      </c>
      <c r="C132" s="10">
        <v>41770</v>
      </c>
      <c r="D132" s="10" t="s">
        <v>112</v>
      </c>
      <c r="E132" s="10" t="s">
        <v>122</v>
      </c>
      <c r="F132" s="10" t="s">
        <v>2</v>
      </c>
      <c r="H132" s="10" t="s">
        <v>242</v>
      </c>
      <c r="I132" s="10">
        <v>128695</v>
      </c>
      <c r="L132" s="10">
        <v>128894</v>
      </c>
      <c r="O132" s="10">
        <v>199</v>
      </c>
      <c r="P132" s="10">
        <v>0</v>
      </c>
      <c r="Q132" s="10">
        <v>0</v>
      </c>
    </row>
    <row r="133" spans="1:17" ht="14.4">
      <c r="A133" s="3" t="str">
        <f t="shared" si="1"/>
        <v>MX0135174</v>
      </c>
      <c r="B133" s="10">
        <v>7127199</v>
      </c>
      <c r="C133" s="10">
        <v>41770</v>
      </c>
      <c r="D133" s="10" t="s">
        <v>112</v>
      </c>
      <c r="E133" s="10" t="s">
        <v>116</v>
      </c>
      <c r="F133" s="10" t="s">
        <v>241</v>
      </c>
      <c r="H133" s="10" t="s">
        <v>242</v>
      </c>
      <c r="I133" s="10">
        <v>49028</v>
      </c>
      <c r="L133" s="10">
        <v>49060</v>
      </c>
      <c r="O133" s="10">
        <v>32</v>
      </c>
      <c r="P133" s="10">
        <v>0</v>
      </c>
      <c r="Q133" s="10">
        <v>0</v>
      </c>
    </row>
    <row r="134" spans="1:17" ht="14.4">
      <c r="A134" s="3" t="str">
        <f t="shared" si="1"/>
        <v>MX0135174c</v>
      </c>
      <c r="B134" s="10">
        <v>7127199</v>
      </c>
      <c r="C134" s="10">
        <v>41770</v>
      </c>
      <c r="D134" s="10" t="s">
        <v>112</v>
      </c>
      <c r="E134" s="10" t="s">
        <v>116</v>
      </c>
      <c r="F134" s="10" t="s">
        <v>2</v>
      </c>
      <c r="H134" s="10" t="s">
        <v>242</v>
      </c>
      <c r="I134" s="10">
        <v>48732</v>
      </c>
      <c r="L134" s="10">
        <v>48895</v>
      </c>
      <c r="O134" s="10">
        <v>163</v>
      </c>
      <c r="P134" s="10">
        <v>0</v>
      </c>
      <c r="Q134" s="10">
        <v>0</v>
      </c>
    </row>
    <row r="135" spans="1:17" ht="14.4">
      <c r="A135" s="3" t="str">
        <f>IF(F135="Color",CONCATENATE(E135,"c"),E135)</f>
        <v>MX0137787</v>
      </c>
      <c r="B135" s="10">
        <v>7127199</v>
      </c>
      <c r="C135" s="10">
        <v>41770</v>
      </c>
      <c r="D135" s="10" t="s">
        <v>112</v>
      </c>
      <c r="E135" s="10" t="s">
        <v>147</v>
      </c>
      <c r="F135" s="10" t="s">
        <v>241</v>
      </c>
      <c r="H135" s="10" t="s">
        <v>242</v>
      </c>
      <c r="I135" s="10">
        <v>69999</v>
      </c>
      <c r="L135" s="10">
        <v>71480</v>
      </c>
      <c r="O135" s="10">
        <v>1481</v>
      </c>
      <c r="P135" s="10">
        <v>0</v>
      </c>
      <c r="Q135" s="10">
        <v>0</v>
      </c>
    </row>
    <row r="136" spans="1:17" ht="14.4">
      <c r="A136" s="3" t="str">
        <f>IF(F136="Color",CONCATENATE(E136,"c"),E136)</f>
        <v>MX0137787c</v>
      </c>
      <c r="B136" s="10">
        <v>7127199</v>
      </c>
      <c r="C136" s="10">
        <v>41770</v>
      </c>
      <c r="D136" s="10" t="s">
        <v>112</v>
      </c>
      <c r="E136" s="10" t="s">
        <v>147</v>
      </c>
      <c r="F136" s="10" t="s">
        <v>2</v>
      </c>
      <c r="H136" s="10" t="s">
        <v>242</v>
      </c>
      <c r="I136" s="10">
        <v>209726</v>
      </c>
      <c r="L136" s="10">
        <v>214009</v>
      </c>
      <c r="O136" s="10">
        <v>4283</v>
      </c>
      <c r="P136" s="10">
        <v>0</v>
      </c>
      <c r="Q136" s="10">
        <v>0</v>
      </c>
    </row>
    <row r="137" spans="1:17" ht="14.4">
      <c r="A137" s="3" t="str">
        <f t="shared" ref="A137:A200" si="2">IF(F137="Color",CONCATENATE(E137,"c"),E137)</f>
        <v>MX0137938</v>
      </c>
      <c r="B137" s="10">
        <v>7127199</v>
      </c>
      <c r="C137" s="10">
        <v>41770</v>
      </c>
      <c r="D137" s="10" t="s">
        <v>112</v>
      </c>
      <c r="E137" s="10" t="s">
        <v>155</v>
      </c>
      <c r="F137" s="10" t="s">
        <v>241</v>
      </c>
      <c r="H137" s="10" t="s">
        <v>242</v>
      </c>
      <c r="I137" s="10">
        <v>33164</v>
      </c>
      <c r="L137" s="10">
        <v>34909</v>
      </c>
      <c r="O137" s="10">
        <v>1745</v>
      </c>
      <c r="P137" s="10">
        <v>0</v>
      </c>
      <c r="Q137" s="10">
        <v>0</v>
      </c>
    </row>
    <row r="138" spans="1:17" ht="14.4">
      <c r="A138" s="3" t="str">
        <f t="shared" si="2"/>
        <v>MX0137938c</v>
      </c>
      <c r="B138" s="10">
        <v>7127199</v>
      </c>
      <c r="C138" s="10">
        <v>41770</v>
      </c>
      <c r="D138" s="10" t="s">
        <v>112</v>
      </c>
      <c r="E138" s="10" t="s">
        <v>155</v>
      </c>
      <c r="F138" s="10" t="s">
        <v>2</v>
      </c>
      <c r="H138" s="10" t="s">
        <v>242</v>
      </c>
      <c r="I138" s="10">
        <v>32080</v>
      </c>
      <c r="L138" s="10">
        <v>32673</v>
      </c>
      <c r="O138" s="10">
        <v>593</v>
      </c>
      <c r="P138" s="10">
        <v>0</v>
      </c>
      <c r="Q138" s="10">
        <v>0</v>
      </c>
    </row>
    <row r="139" spans="1:17" ht="14.4">
      <c r="A139" s="3" t="str">
        <f t="shared" si="2"/>
        <v>MX0137941</v>
      </c>
      <c r="B139" s="10">
        <v>7127199</v>
      </c>
      <c r="C139" s="10">
        <v>41770</v>
      </c>
      <c r="D139" s="10" t="s">
        <v>112</v>
      </c>
      <c r="E139" s="10" t="s">
        <v>156</v>
      </c>
      <c r="F139" s="10" t="s">
        <v>241</v>
      </c>
      <c r="H139" s="10" t="s">
        <v>242</v>
      </c>
      <c r="I139" s="10">
        <v>6600</v>
      </c>
      <c r="L139" s="10">
        <v>6682</v>
      </c>
      <c r="O139" s="10">
        <v>82</v>
      </c>
      <c r="P139" s="10">
        <v>0</v>
      </c>
      <c r="Q139" s="10">
        <v>0</v>
      </c>
    </row>
    <row r="140" spans="1:17" ht="14.4">
      <c r="A140" s="3" t="str">
        <f t="shared" si="2"/>
        <v>MX0137941c</v>
      </c>
      <c r="B140" s="10">
        <v>7127199</v>
      </c>
      <c r="C140" s="10">
        <v>41770</v>
      </c>
      <c r="D140" s="10" t="s">
        <v>112</v>
      </c>
      <c r="E140" s="10" t="s">
        <v>156</v>
      </c>
      <c r="F140" s="10" t="s">
        <v>2</v>
      </c>
      <c r="H140" s="10" t="s">
        <v>242</v>
      </c>
      <c r="I140" s="10">
        <v>15996</v>
      </c>
      <c r="L140" s="10">
        <v>16338</v>
      </c>
      <c r="O140" s="10">
        <v>342</v>
      </c>
      <c r="P140" s="10">
        <v>0</v>
      </c>
      <c r="Q140" s="10">
        <v>0</v>
      </c>
    </row>
    <row r="141" spans="1:17" ht="14.4">
      <c r="A141" s="3" t="str">
        <f t="shared" si="2"/>
        <v>MX0137963</v>
      </c>
      <c r="B141" s="10">
        <v>7127199</v>
      </c>
      <c r="C141" s="10">
        <v>41770</v>
      </c>
      <c r="D141" s="10" t="s">
        <v>112</v>
      </c>
      <c r="E141" s="10" t="s">
        <v>149</v>
      </c>
      <c r="F141" s="10" t="s">
        <v>241</v>
      </c>
      <c r="H141" s="10" t="s">
        <v>242</v>
      </c>
      <c r="I141" s="10">
        <v>387121</v>
      </c>
      <c r="L141" s="10">
        <v>397052</v>
      </c>
      <c r="O141" s="10">
        <v>9931</v>
      </c>
      <c r="P141" s="10">
        <v>0</v>
      </c>
      <c r="Q141" s="10">
        <v>0</v>
      </c>
    </row>
    <row r="142" spans="1:17" ht="14.4">
      <c r="A142" s="3" t="str">
        <f t="shared" si="2"/>
        <v>MX0137963c</v>
      </c>
      <c r="B142" s="10">
        <v>7127199</v>
      </c>
      <c r="C142" s="10">
        <v>41770</v>
      </c>
      <c r="D142" s="10" t="s">
        <v>112</v>
      </c>
      <c r="E142" s="10" t="s">
        <v>149</v>
      </c>
      <c r="F142" s="10" t="s">
        <v>2</v>
      </c>
      <c r="H142" s="10" t="s">
        <v>242</v>
      </c>
      <c r="I142" s="10">
        <v>340714</v>
      </c>
      <c r="L142" s="10">
        <v>350187</v>
      </c>
      <c r="O142" s="10">
        <v>9473</v>
      </c>
      <c r="P142" s="10">
        <v>0</v>
      </c>
      <c r="Q142" s="10">
        <v>0</v>
      </c>
    </row>
    <row r="143" spans="1:17" ht="14.4">
      <c r="A143" s="3" t="str">
        <f t="shared" si="2"/>
        <v>MX0137964</v>
      </c>
      <c r="B143" s="10">
        <v>7127199</v>
      </c>
      <c r="C143" s="10">
        <v>41770</v>
      </c>
      <c r="D143" s="10" t="s">
        <v>112</v>
      </c>
      <c r="E143" s="10" t="s">
        <v>150</v>
      </c>
      <c r="F143" s="10" t="s">
        <v>241</v>
      </c>
      <c r="H143" s="10" t="s">
        <v>242</v>
      </c>
      <c r="I143" s="10">
        <v>63567</v>
      </c>
      <c r="L143" s="10">
        <v>65257</v>
      </c>
      <c r="O143" s="10">
        <v>1690</v>
      </c>
      <c r="P143" s="10">
        <v>0</v>
      </c>
      <c r="Q143" s="10">
        <v>0</v>
      </c>
    </row>
    <row r="144" spans="1:17" ht="14.4">
      <c r="A144" s="3" t="str">
        <f t="shared" si="2"/>
        <v>MX0137964c</v>
      </c>
      <c r="B144" s="10">
        <v>7127199</v>
      </c>
      <c r="C144" s="10">
        <v>41770</v>
      </c>
      <c r="D144" s="10" t="s">
        <v>112</v>
      </c>
      <c r="E144" s="10" t="s">
        <v>150</v>
      </c>
      <c r="F144" s="10" t="s">
        <v>2</v>
      </c>
      <c r="H144" s="10" t="s">
        <v>242</v>
      </c>
      <c r="I144" s="10">
        <v>94443</v>
      </c>
      <c r="L144" s="10">
        <v>98269</v>
      </c>
      <c r="O144" s="10">
        <v>3826</v>
      </c>
      <c r="P144" s="10">
        <v>0</v>
      </c>
      <c r="Q144" s="10">
        <v>0</v>
      </c>
    </row>
    <row r="145" spans="1:20" ht="14.4">
      <c r="A145" s="3" t="str">
        <f t="shared" si="2"/>
        <v>MX0150075</v>
      </c>
      <c r="B145" s="10">
        <v>7127199</v>
      </c>
      <c r="C145" s="10">
        <v>41770</v>
      </c>
      <c r="D145" s="10" t="s">
        <v>112</v>
      </c>
      <c r="E145" s="10" t="s">
        <v>208</v>
      </c>
      <c r="F145" s="10" t="s">
        <v>241</v>
      </c>
      <c r="H145" s="10" t="s">
        <v>242</v>
      </c>
      <c r="I145" s="10">
        <v>94580</v>
      </c>
      <c r="L145" s="10">
        <v>96135</v>
      </c>
      <c r="O145" s="10">
        <v>1555</v>
      </c>
      <c r="P145" s="10">
        <v>0</v>
      </c>
      <c r="Q145" s="10">
        <v>0</v>
      </c>
    </row>
    <row r="146" spans="1:20" ht="14.4">
      <c r="A146" s="3" t="str">
        <f t="shared" si="2"/>
        <v>MX0150075c</v>
      </c>
      <c r="B146" s="10">
        <v>7127199</v>
      </c>
      <c r="C146" s="10">
        <v>41770</v>
      </c>
      <c r="D146" s="10" t="s">
        <v>112</v>
      </c>
      <c r="E146" s="10" t="s">
        <v>208</v>
      </c>
      <c r="F146" s="10" t="s">
        <v>2</v>
      </c>
      <c r="H146" s="10" t="s">
        <v>242</v>
      </c>
      <c r="I146" s="10">
        <v>33037</v>
      </c>
      <c r="L146" s="10">
        <v>35267</v>
      </c>
      <c r="O146" s="10">
        <v>2230</v>
      </c>
      <c r="P146" s="10">
        <v>0</v>
      </c>
      <c r="Q146" s="10">
        <v>0</v>
      </c>
    </row>
    <row r="147" spans="1:20" ht="14.4">
      <c r="A147" s="3" t="str">
        <f t="shared" si="2"/>
        <v>MX4321902</v>
      </c>
      <c r="B147" s="10">
        <v>7127199</v>
      </c>
      <c r="C147" s="10">
        <v>41770</v>
      </c>
      <c r="D147" s="10" t="s">
        <v>206</v>
      </c>
      <c r="E147" s="10" t="s">
        <v>119</v>
      </c>
      <c r="F147" s="10" t="s">
        <v>241</v>
      </c>
      <c r="H147" s="10" t="s">
        <v>242</v>
      </c>
      <c r="I147" s="10">
        <v>101152</v>
      </c>
      <c r="L147" s="10">
        <v>102609</v>
      </c>
      <c r="O147" s="10">
        <v>1457</v>
      </c>
      <c r="P147" s="10">
        <v>0</v>
      </c>
      <c r="Q147" s="10">
        <v>0</v>
      </c>
    </row>
    <row r="148" spans="1:20" ht="14.4">
      <c r="A148" s="3" t="str">
        <f t="shared" si="2"/>
        <v>MX4321902c</v>
      </c>
      <c r="B148" s="10">
        <v>7127199</v>
      </c>
      <c r="C148" s="10">
        <v>41770</v>
      </c>
      <c r="D148" s="10" t="s">
        <v>206</v>
      </c>
      <c r="E148" s="10" t="s">
        <v>119</v>
      </c>
      <c r="F148" s="10" t="s">
        <v>2</v>
      </c>
      <c r="H148" s="10" t="s">
        <v>242</v>
      </c>
      <c r="I148" s="10">
        <v>141259</v>
      </c>
      <c r="L148" s="10">
        <v>143899</v>
      </c>
      <c r="O148" s="10">
        <v>2640</v>
      </c>
      <c r="P148" s="10">
        <v>0</v>
      </c>
      <c r="Q148" s="10">
        <v>0</v>
      </c>
    </row>
    <row r="149" spans="1:20" ht="14.4">
      <c r="A149" s="3" t="str">
        <f t="shared" si="2"/>
        <v>MX4321913</v>
      </c>
      <c r="B149" s="10">
        <v>7127199</v>
      </c>
      <c r="C149" s="10">
        <v>41770</v>
      </c>
      <c r="D149" s="10" t="s">
        <v>206</v>
      </c>
      <c r="E149" s="10" t="s">
        <v>123</v>
      </c>
      <c r="F149" s="10" t="s">
        <v>241</v>
      </c>
      <c r="H149" s="10" t="s">
        <v>242</v>
      </c>
      <c r="I149" s="10">
        <v>287361</v>
      </c>
      <c r="L149" s="10">
        <v>289330</v>
      </c>
      <c r="O149" s="10">
        <v>1969</v>
      </c>
      <c r="P149" s="10">
        <v>0</v>
      </c>
      <c r="Q149" s="10">
        <v>0</v>
      </c>
    </row>
    <row r="150" spans="1:20" ht="14.4">
      <c r="A150" s="3" t="str">
        <f t="shared" si="2"/>
        <v>MX4321913c</v>
      </c>
      <c r="B150" s="10">
        <v>7127199</v>
      </c>
      <c r="C150" s="10">
        <v>41770</v>
      </c>
      <c r="D150" s="10" t="s">
        <v>206</v>
      </c>
      <c r="E150" s="10" t="s">
        <v>123</v>
      </c>
      <c r="F150" s="10" t="s">
        <v>2</v>
      </c>
      <c r="H150" s="10" t="s">
        <v>242</v>
      </c>
      <c r="I150" s="10">
        <v>508240</v>
      </c>
      <c r="L150" s="10">
        <v>512215</v>
      </c>
      <c r="O150" s="10">
        <v>3975</v>
      </c>
      <c r="P150" s="10">
        <v>0</v>
      </c>
      <c r="Q150" s="10">
        <v>0</v>
      </c>
    </row>
    <row r="151" spans="1:20" ht="14.4">
      <c r="A151" s="3" t="str">
        <f t="shared" si="2"/>
        <v>MX4339490</v>
      </c>
      <c r="B151" s="10">
        <v>7127199</v>
      </c>
      <c r="C151" s="10">
        <v>41770</v>
      </c>
      <c r="D151" s="10" t="s">
        <v>206</v>
      </c>
      <c r="E151" s="10" t="s">
        <v>148</v>
      </c>
      <c r="F151" s="10" t="s">
        <v>241</v>
      </c>
      <c r="H151" s="10" t="s">
        <v>242</v>
      </c>
      <c r="I151" s="10">
        <v>327938</v>
      </c>
      <c r="L151" s="10">
        <v>335819</v>
      </c>
      <c r="M151" s="10">
        <v>0</v>
      </c>
      <c r="N151" s="10">
        <v>0</v>
      </c>
      <c r="O151" s="10">
        <v>7881</v>
      </c>
      <c r="P151" s="10">
        <v>0</v>
      </c>
      <c r="Q151" s="10">
        <v>0</v>
      </c>
    </row>
    <row r="152" spans="1:20" ht="14.4">
      <c r="A152" s="3" t="str">
        <f t="shared" si="2"/>
        <v>MX4339490c</v>
      </c>
      <c r="B152" s="10">
        <v>7127199</v>
      </c>
      <c r="C152" s="10">
        <v>41770</v>
      </c>
      <c r="D152" s="10" t="s">
        <v>206</v>
      </c>
      <c r="E152" s="10" t="s">
        <v>148</v>
      </c>
      <c r="F152" s="10" t="s">
        <v>2</v>
      </c>
      <c r="H152" s="10" t="s">
        <v>242</v>
      </c>
      <c r="I152" s="10">
        <v>65501</v>
      </c>
      <c r="L152" s="10">
        <v>69194</v>
      </c>
      <c r="M152" s="10">
        <v>0</v>
      </c>
      <c r="N152" s="10">
        <v>0</v>
      </c>
      <c r="O152" s="10">
        <v>3693</v>
      </c>
      <c r="P152" s="10">
        <v>0</v>
      </c>
      <c r="Q152" s="10">
        <v>0</v>
      </c>
    </row>
    <row r="153" spans="1:20" ht="14.4">
      <c r="A153" s="3" t="str">
        <f t="shared" si="2"/>
        <v>MX4348357</v>
      </c>
      <c r="B153" s="10">
        <v>7127199</v>
      </c>
      <c r="C153" s="10">
        <v>41770</v>
      </c>
      <c r="D153" s="10" t="s">
        <v>206</v>
      </c>
      <c r="E153" s="10" t="s">
        <v>168</v>
      </c>
      <c r="F153" s="10" t="s">
        <v>241</v>
      </c>
      <c r="H153" s="10" t="s">
        <v>242</v>
      </c>
      <c r="I153" s="10">
        <v>66787</v>
      </c>
      <c r="L153" s="10">
        <v>68252</v>
      </c>
      <c r="M153" s="10">
        <v>0</v>
      </c>
      <c r="N153" s="10">
        <v>0</v>
      </c>
      <c r="O153" s="10">
        <v>1465</v>
      </c>
      <c r="P153" s="10">
        <v>0</v>
      </c>
      <c r="Q153" s="10">
        <v>0</v>
      </c>
    </row>
    <row r="154" spans="1:20" ht="14.4">
      <c r="A154" s="3" t="str">
        <f t="shared" si="2"/>
        <v>MX4348357c</v>
      </c>
      <c r="B154" s="10">
        <v>7127199</v>
      </c>
      <c r="C154" s="10">
        <v>41770</v>
      </c>
      <c r="D154" s="10" t="s">
        <v>206</v>
      </c>
      <c r="E154" s="10" t="s">
        <v>168</v>
      </c>
      <c r="F154" s="10" t="s">
        <v>2</v>
      </c>
      <c r="H154" s="10" t="s">
        <v>242</v>
      </c>
      <c r="I154" s="10">
        <v>101378</v>
      </c>
      <c r="L154" s="10">
        <v>103598</v>
      </c>
      <c r="M154" s="10">
        <v>0</v>
      </c>
      <c r="N154" s="10">
        <v>0</v>
      </c>
      <c r="O154" s="10">
        <v>2220</v>
      </c>
      <c r="P154" s="10">
        <v>0</v>
      </c>
      <c r="Q154" s="10">
        <v>0</v>
      </c>
    </row>
    <row r="155" spans="1:20" ht="14.4">
      <c r="A155" s="3" t="str">
        <f t="shared" si="2"/>
        <v>MX4492129</v>
      </c>
      <c r="B155" s="10">
        <v>7127199</v>
      </c>
      <c r="C155" s="10">
        <v>41770</v>
      </c>
      <c r="D155" s="10" t="s">
        <v>206</v>
      </c>
      <c r="E155" s="10" t="s">
        <v>215</v>
      </c>
      <c r="F155" s="10" t="s">
        <v>241</v>
      </c>
      <c r="H155" s="10" t="s">
        <v>242</v>
      </c>
      <c r="I155" s="10">
        <v>13773</v>
      </c>
      <c r="L155" s="10">
        <v>14211</v>
      </c>
      <c r="O155" s="10">
        <v>438</v>
      </c>
      <c r="P155" s="10">
        <v>0</v>
      </c>
      <c r="Q155" s="10">
        <v>0</v>
      </c>
    </row>
    <row r="156" spans="1:20" ht="14.4">
      <c r="A156" s="3" t="str">
        <f t="shared" si="2"/>
        <v>MX4492129c</v>
      </c>
      <c r="B156" s="10">
        <v>7127199</v>
      </c>
      <c r="C156" s="10">
        <v>41770</v>
      </c>
      <c r="D156" s="10" t="s">
        <v>206</v>
      </c>
      <c r="E156" s="10" t="s">
        <v>215</v>
      </c>
      <c r="F156" s="10" t="s">
        <v>2</v>
      </c>
      <c r="H156" s="10" t="s">
        <v>242</v>
      </c>
      <c r="I156" s="10">
        <v>22419</v>
      </c>
      <c r="L156" s="10">
        <v>22819</v>
      </c>
      <c r="O156" s="10">
        <v>400</v>
      </c>
      <c r="P156" s="10">
        <v>0</v>
      </c>
      <c r="Q156" s="10">
        <v>0</v>
      </c>
      <c r="T156">
        <f>L156-I156</f>
        <v>400</v>
      </c>
    </row>
    <row r="157" spans="1:20" ht="14.4">
      <c r="A157" s="3" t="str">
        <f t="shared" si="2"/>
        <v>MX4510279</v>
      </c>
      <c r="B157" s="10">
        <v>7127199</v>
      </c>
      <c r="C157" s="10">
        <v>41770</v>
      </c>
      <c r="D157" s="10" t="s">
        <v>206</v>
      </c>
      <c r="E157" s="10" t="s">
        <v>221</v>
      </c>
      <c r="F157" s="10" t="s">
        <v>241</v>
      </c>
      <c r="H157" s="10" t="s">
        <v>242</v>
      </c>
      <c r="I157" s="10">
        <v>34001</v>
      </c>
      <c r="L157" s="10">
        <v>35966</v>
      </c>
      <c r="O157" s="10">
        <v>1965</v>
      </c>
      <c r="P157" s="10">
        <v>0</v>
      </c>
      <c r="Q157" s="10">
        <v>0</v>
      </c>
    </row>
    <row r="158" spans="1:20" ht="14.4">
      <c r="A158" s="3" t="str">
        <f t="shared" si="2"/>
        <v>MX4510279c</v>
      </c>
      <c r="B158" s="10">
        <v>7127199</v>
      </c>
      <c r="C158" s="10">
        <v>41770</v>
      </c>
      <c r="D158" s="10" t="s">
        <v>206</v>
      </c>
      <c r="E158" s="10" t="s">
        <v>221</v>
      </c>
      <c r="F158" s="10" t="s">
        <v>2</v>
      </c>
      <c r="H158" s="10" t="s">
        <v>242</v>
      </c>
      <c r="I158" s="10">
        <v>87943</v>
      </c>
      <c r="L158" s="10">
        <v>93550</v>
      </c>
      <c r="O158" s="10">
        <v>5607</v>
      </c>
      <c r="P158" s="10">
        <v>0</v>
      </c>
      <c r="Q158" s="10">
        <v>0</v>
      </c>
    </row>
    <row r="159" spans="1:20" ht="14.4">
      <c r="A159" s="3" t="str">
        <f t="shared" si="2"/>
        <v>MX4745578</v>
      </c>
      <c r="B159" s="10">
        <v>7127199</v>
      </c>
      <c r="C159" s="10">
        <v>41770</v>
      </c>
      <c r="D159" s="10" t="s">
        <v>206</v>
      </c>
      <c r="E159" s="10" t="s">
        <v>210</v>
      </c>
      <c r="F159" s="10" t="s">
        <v>241</v>
      </c>
      <c r="H159" s="10" t="s">
        <v>242</v>
      </c>
      <c r="I159" s="10">
        <v>112509</v>
      </c>
      <c r="L159" s="10">
        <v>119815</v>
      </c>
      <c r="O159" s="10">
        <v>7306</v>
      </c>
      <c r="P159" s="10">
        <v>0</v>
      </c>
      <c r="Q159" s="10">
        <v>0</v>
      </c>
    </row>
    <row r="160" spans="1:20" ht="14.4">
      <c r="A160" s="3" t="str">
        <f t="shared" si="2"/>
        <v>MX4745578c</v>
      </c>
      <c r="B160" s="10">
        <v>7127199</v>
      </c>
      <c r="C160" s="10">
        <v>41770</v>
      </c>
      <c r="D160" s="10" t="s">
        <v>206</v>
      </c>
      <c r="E160" s="10" t="s">
        <v>210</v>
      </c>
      <c r="F160" s="10" t="s">
        <v>2</v>
      </c>
      <c r="H160" s="10" t="s">
        <v>242</v>
      </c>
      <c r="I160" s="10">
        <v>38767</v>
      </c>
      <c r="L160" s="10">
        <v>40980</v>
      </c>
      <c r="O160" s="10">
        <v>2213</v>
      </c>
      <c r="P160" s="10">
        <v>0</v>
      </c>
      <c r="Q160" s="10">
        <v>0</v>
      </c>
    </row>
    <row r="161" spans="1:17" ht="14.4">
      <c r="A161" s="3" t="str">
        <f t="shared" si="2"/>
        <v>MX4753273</v>
      </c>
      <c r="B161" s="10">
        <v>7127199</v>
      </c>
      <c r="C161" s="10">
        <v>41770</v>
      </c>
      <c r="D161" s="10" t="s">
        <v>206</v>
      </c>
      <c r="E161" s="10" t="s">
        <v>204</v>
      </c>
      <c r="F161" s="10" t="s">
        <v>241</v>
      </c>
      <c r="H161" s="10" t="s">
        <v>242</v>
      </c>
      <c r="I161" s="10">
        <v>28462</v>
      </c>
      <c r="L161" s="10">
        <v>29442</v>
      </c>
      <c r="M161" s="10">
        <v>0</v>
      </c>
      <c r="N161" s="10">
        <v>0</v>
      </c>
      <c r="O161" s="10">
        <v>980</v>
      </c>
      <c r="P161" s="10">
        <v>0</v>
      </c>
      <c r="Q161" s="10">
        <v>0</v>
      </c>
    </row>
    <row r="162" spans="1:17" ht="14.4">
      <c r="A162" s="3" t="str">
        <f t="shared" si="2"/>
        <v>MX4753273c</v>
      </c>
      <c r="B162" s="10">
        <v>7127199</v>
      </c>
      <c r="C162" s="10">
        <v>41770</v>
      </c>
      <c r="D162" s="10" t="s">
        <v>206</v>
      </c>
      <c r="E162" s="10" t="s">
        <v>204</v>
      </c>
      <c r="F162" s="10" t="s">
        <v>2</v>
      </c>
      <c r="H162" s="10" t="s">
        <v>242</v>
      </c>
      <c r="I162" s="10">
        <v>65434</v>
      </c>
      <c r="L162" s="10">
        <v>67945</v>
      </c>
      <c r="M162" s="10">
        <v>0</v>
      </c>
      <c r="N162" s="10">
        <v>0</v>
      </c>
      <c r="O162" s="10">
        <v>2511</v>
      </c>
      <c r="P162" s="10">
        <v>0</v>
      </c>
      <c r="Q162" s="10">
        <v>0</v>
      </c>
    </row>
    <row r="163" spans="1:17" ht="14.4">
      <c r="A163" s="3" t="str">
        <f t="shared" si="2"/>
        <v>MX4753570</v>
      </c>
      <c r="B163" s="10">
        <v>7127199</v>
      </c>
      <c r="C163" s="10">
        <v>41770</v>
      </c>
      <c r="D163" s="10" t="s">
        <v>206</v>
      </c>
      <c r="E163" s="10" t="s">
        <v>207</v>
      </c>
      <c r="F163" s="10" t="s">
        <v>241</v>
      </c>
      <c r="H163" s="10" t="s">
        <v>242</v>
      </c>
      <c r="I163" s="10">
        <v>62915</v>
      </c>
      <c r="L163" s="10">
        <v>67418</v>
      </c>
      <c r="O163" s="10">
        <v>4503</v>
      </c>
      <c r="P163" s="10">
        <v>0</v>
      </c>
      <c r="Q163" s="10">
        <v>0</v>
      </c>
    </row>
    <row r="164" spans="1:17" ht="14.4">
      <c r="A164" s="3" t="str">
        <f t="shared" si="2"/>
        <v>MX4753570c</v>
      </c>
      <c r="B164" s="10">
        <v>7127199</v>
      </c>
      <c r="C164" s="10">
        <v>41770</v>
      </c>
      <c r="D164" s="10" t="s">
        <v>206</v>
      </c>
      <c r="E164" s="10" t="s">
        <v>207</v>
      </c>
      <c r="F164" s="10" t="s">
        <v>2</v>
      </c>
      <c r="H164" s="10" t="s">
        <v>242</v>
      </c>
      <c r="I164" s="10">
        <v>156326</v>
      </c>
      <c r="L164" s="10">
        <v>160547</v>
      </c>
      <c r="O164" s="10">
        <v>4221</v>
      </c>
      <c r="P164" s="10">
        <v>0</v>
      </c>
      <c r="Q164" s="10">
        <v>0</v>
      </c>
    </row>
    <row r="165" spans="1:17" ht="14.4">
      <c r="A165" s="3" t="str">
        <f t="shared" si="2"/>
        <v>XDC394293</v>
      </c>
      <c r="B165" s="10">
        <v>7127199</v>
      </c>
      <c r="C165" s="10">
        <v>41770</v>
      </c>
      <c r="D165" s="10" t="s">
        <v>20</v>
      </c>
      <c r="E165" s="10" t="s">
        <v>19</v>
      </c>
      <c r="F165" s="10" t="s">
        <v>241</v>
      </c>
      <c r="G165" s="10" t="s">
        <v>241</v>
      </c>
      <c r="H165" s="10" t="s">
        <v>242</v>
      </c>
      <c r="I165" s="10">
        <v>178883</v>
      </c>
      <c r="L165" s="10">
        <v>180048</v>
      </c>
      <c r="O165" s="10">
        <v>1165</v>
      </c>
      <c r="P165" s="10">
        <v>0</v>
      </c>
      <c r="Q165" s="10">
        <v>1170.3484000000001</v>
      </c>
    </row>
    <row r="166" spans="1:17" ht="14.4">
      <c r="A166" s="3" t="str">
        <f t="shared" si="2"/>
        <v>XDC394293c</v>
      </c>
      <c r="B166" s="10">
        <v>7127199</v>
      </c>
      <c r="C166" s="10">
        <v>41770</v>
      </c>
      <c r="D166" s="10" t="s">
        <v>20</v>
      </c>
      <c r="E166" s="10" t="s">
        <v>19</v>
      </c>
      <c r="F166" s="10" t="s">
        <v>2</v>
      </c>
      <c r="G166" s="10" t="s">
        <v>2</v>
      </c>
      <c r="H166" s="10" t="s">
        <v>242</v>
      </c>
      <c r="I166" s="10">
        <v>213233</v>
      </c>
      <c r="L166" s="10">
        <v>214258</v>
      </c>
      <c r="O166" s="10">
        <v>1025</v>
      </c>
      <c r="P166" s="10">
        <v>0</v>
      </c>
      <c r="Q166" s="10">
        <v>1025.6849999999999</v>
      </c>
    </row>
    <row r="167" spans="1:17" ht="14.4">
      <c r="A167" s="3" t="str">
        <f t="shared" si="2"/>
        <v>XDC394637</v>
      </c>
      <c r="B167" s="10">
        <v>7127199</v>
      </c>
      <c r="C167" s="10">
        <v>41770</v>
      </c>
      <c r="D167" s="10" t="s">
        <v>20</v>
      </c>
      <c r="E167" s="10" t="s">
        <v>34</v>
      </c>
      <c r="F167" s="10" t="s">
        <v>241</v>
      </c>
      <c r="G167" s="10" t="s">
        <v>241</v>
      </c>
      <c r="H167" s="10" t="s">
        <v>242</v>
      </c>
      <c r="I167" s="10">
        <v>38183</v>
      </c>
      <c r="L167" s="10">
        <v>38625</v>
      </c>
      <c r="O167" s="10">
        <v>442</v>
      </c>
      <c r="P167" s="10">
        <v>0</v>
      </c>
      <c r="Q167" s="10">
        <v>450.13400000000001</v>
      </c>
    </row>
    <row r="168" spans="1:17" ht="14.4">
      <c r="A168" s="3" t="str">
        <f t="shared" si="2"/>
        <v>XDC394637c</v>
      </c>
      <c r="B168" s="10">
        <v>7127199</v>
      </c>
      <c r="C168" s="10">
        <v>41770</v>
      </c>
      <c r="D168" s="10" t="s">
        <v>20</v>
      </c>
      <c r="E168" s="10" t="s">
        <v>34</v>
      </c>
      <c r="F168" s="10" t="s">
        <v>2</v>
      </c>
      <c r="G168" s="10" t="s">
        <v>2</v>
      </c>
      <c r="H168" s="10" t="s">
        <v>242</v>
      </c>
      <c r="I168" s="10">
        <v>47896</v>
      </c>
      <c r="L168" s="10">
        <v>48221</v>
      </c>
      <c r="O168" s="10">
        <v>325</v>
      </c>
      <c r="P168" s="10">
        <v>0</v>
      </c>
      <c r="Q168" s="10">
        <v>325.54349999999999</v>
      </c>
    </row>
    <row r="169" spans="1:17" ht="14.4">
      <c r="A169" s="3" t="str">
        <f t="shared" si="2"/>
        <v>XDC394660</v>
      </c>
      <c r="B169" s="10">
        <v>7127199</v>
      </c>
      <c r="C169" s="10">
        <v>41770</v>
      </c>
      <c r="D169" s="10" t="s">
        <v>20</v>
      </c>
      <c r="E169" s="10" t="s">
        <v>37</v>
      </c>
      <c r="F169" s="10" t="s">
        <v>241</v>
      </c>
      <c r="G169" s="10" t="s">
        <v>241</v>
      </c>
      <c r="H169" s="10" t="s">
        <v>242</v>
      </c>
      <c r="I169" s="10">
        <v>150043</v>
      </c>
      <c r="L169" s="10">
        <v>150617</v>
      </c>
      <c r="O169" s="10">
        <v>574</v>
      </c>
      <c r="P169" s="10">
        <v>0</v>
      </c>
      <c r="Q169" s="10">
        <v>540.16079999999999</v>
      </c>
    </row>
    <row r="170" spans="1:17" ht="14.4">
      <c r="A170" s="3" t="str">
        <f t="shared" si="2"/>
        <v>XDC394660c</v>
      </c>
      <c r="B170" s="10">
        <v>7127199</v>
      </c>
      <c r="C170" s="10">
        <v>41770</v>
      </c>
      <c r="D170" s="10" t="s">
        <v>20</v>
      </c>
      <c r="E170" s="10" t="s">
        <v>37</v>
      </c>
      <c r="F170" s="10" t="s">
        <v>2</v>
      </c>
      <c r="G170" s="10" t="s">
        <v>2</v>
      </c>
      <c r="H170" s="10" t="s">
        <v>242</v>
      </c>
      <c r="I170" s="10">
        <v>36012</v>
      </c>
      <c r="L170" s="10">
        <v>36649</v>
      </c>
      <c r="O170" s="10">
        <v>637</v>
      </c>
      <c r="P170" s="10">
        <v>0</v>
      </c>
      <c r="Q170" s="10">
        <v>637.70849999999996</v>
      </c>
    </row>
    <row r="171" spans="1:17" ht="14.4">
      <c r="A171" s="3" t="str">
        <f t="shared" si="2"/>
        <v>XDC396089</v>
      </c>
      <c r="B171" s="10">
        <v>7127199</v>
      </c>
      <c r="C171" s="10">
        <v>41770</v>
      </c>
      <c r="D171" s="10" t="s">
        <v>20</v>
      </c>
      <c r="E171" s="10" t="s">
        <v>71</v>
      </c>
      <c r="F171" s="10" t="s">
        <v>241</v>
      </c>
      <c r="G171" s="10" t="s">
        <v>241</v>
      </c>
      <c r="H171" s="10" t="s">
        <v>242</v>
      </c>
      <c r="I171" s="10">
        <v>60383</v>
      </c>
      <c r="L171" s="10">
        <v>60767</v>
      </c>
      <c r="M171" s="10">
        <v>0</v>
      </c>
      <c r="N171" s="10">
        <v>0</v>
      </c>
      <c r="O171" s="10">
        <v>384</v>
      </c>
      <c r="P171" s="10">
        <v>0</v>
      </c>
      <c r="Q171" s="10">
        <v>360.10719999999998</v>
      </c>
    </row>
    <row r="172" spans="1:17" ht="14.4">
      <c r="A172" s="3" t="str">
        <f t="shared" si="2"/>
        <v>XDC396089c</v>
      </c>
      <c r="B172" s="10">
        <v>7127199</v>
      </c>
      <c r="C172" s="10">
        <v>41770</v>
      </c>
      <c r="D172" s="10" t="s">
        <v>20</v>
      </c>
      <c r="E172" s="10" t="s">
        <v>71</v>
      </c>
      <c r="F172" s="10" t="s">
        <v>2</v>
      </c>
      <c r="G172" s="10" t="s">
        <v>2</v>
      </c>
      <c r="H172" s="10" t="s">
        <v>242</v>
      </c>
      <c r="I172" s="10">
        <v>67530</v>
      </c>
      <c r="L172" s="10">
        <v>69168</v>
      </c>
      <c r="M172" s="10">
        <v>0</v>
      </c>
      <c r="N172" s="10">
        <v>0</v>
      </c>
      <c r="O172" s="10">
        <v>1638</v>
      </c>
      <c r="P172" s="10">
        <v>0</v>
      </c>
      <c r="Q172" s="10">
        <v>1638.123</v>
      </c>
    </row>
    <row r="173" spans="1:17" ht="14.4">
      <c r="A173" s="3" t="str">
        <f t="shared" si="2"/>
        <v>XDC397101</v>
      </c>
      <c r="B173" s="10">
        <v>7127199</v>
      </c>
      <c r="C173" s="10">
        <v>41770</v>
      </c>
      <c r="D173" s="10" t="s">
        <v>20</v>
      </c>
      <c r="E173" s="10" t="s">
        <v>72</v>
      </c>
      <c r="F173" s="10" t="s">
        <v>241</v>
      </c>
      <c r="G173" s="10" t="s">
        <v>241</v>
      </c>
      <c r="H173" s="10" t="s">
        <v>242</v>
      </c>
      <c r="I173" s="10">
        <v>69549</v>
      </c>
      <c r="L173" s="10">
        <v>69703</v>
      </c>
      <c r="O173" s="10">
        <v>154</v>
      </c>
      <c r="P173" s="10">
        <v>0</v>
      </c>
      <c r="Q173" s="10">
        <v>180.05359999999999</v>
      </c>
    </row>
    <row r="174" spans="1:17" ht="14.4">
      <c r="A174" s="3" t="str">
        <f t="shared" si="2"/>
        <v>XDC397101c</v>
      </c>
      <c r="B174" s="10">
        <v>7127199</v>
      </c>
      <c r="C174" s="10">
        <v>41770</v>
      </c>
      <c r="D174" s="10" t="s">
        <v>20</v>
      </c>
      <c r="E174" s="10" t="s">
        <v>72</v>
      </c>
      <c r="F174" s="10" t="s">
        <v>2</v>
      </c>
      <c r="G174" s="10" t="s">
        <v>2</v>
      </c>
      <c r="H174" s="10" t="s">
        <v>242</v>
      </c>
      <c r="I174" s="10">
        <v>15770</v>
      </c>
      <c r="L174" s="10">
        <v>16106</v>
      </c>
      <c r="O174" s="10">
        <v>336</v>
      </c>
      <c r="P174" s="10">
        <v>0</v>
      </c>
      <c r="Q174" s="10">
        <v>335.94900000000001</v>
      </c>
    </row>
    <row r="175" spans="1:17" ht="14.4">
      <c r="A175" s="3" t="str">
        <f t="shared" si="2"/>
        <v>XDC397156</v>
      </c>
      <c r="B175" s="10">
        <v>7127199</v>
      </c>
      <c r="C175" s="10">
        <v>41770</v>
      </c>
      <c r="D175" s="10" t="s">
        <v>20</v>
      </c>
      <c r="E175" s="10" t="s">
        <v>53</v>
      </c>
      <c r="F175" s="10" t="s">
        <v>241</v>
      </c>
      <c r="G175" s="10" t="s">
        <v>241</v>
      </c>
      <c r="H175" s="10" t="s">
        <v>242</v>
      </c>
      <c r="I175" s="10">
        <v>193708</v>
      </c>
      <c r="L175" s="10">
        <v>194214</v>
      </c>
      <c r="O175" s="10">
        <v>506</v>
      </c>
      <c r="P175" s="10">
        <v>0</v>
      </c>
      <c r="Q175" s="10">
        <v>540.16079999999999</v>
      </c>
    </row>
    <row r="176" spans="1:17" ht="14.4">
      <c r="A176" s="3" t="str">
        <f t="shared" si="2"/>
        <v>XDC397156c</v>
      </c>
      <c r="B176" s="10">
        <v>7127199</v>
      </c>
      <c r="C176" s="10">
        <v>41770</v>
      </c>
      <c r="D176" s="10" t="s">
        <v>20</v>
      </c>
      <c r="E176" s="10" t="s">
        <v>53</v>
      </c>
      <c r="F176" s="10" t="s">
        <v>2</v>
      </c>
      <c r="G176" s="10" t="s">
        <v>2</v>
      </c>
      <c r="H176" s="10" t="s">
        <v>242</v>
      </c>
      <c r="I176" s="10">
        <v>110066</v>
      </c>
      <c r="L176" s="10">
        <v>110470</v>
      </c>
      <c r="O176" s="10">
        <v>404</v>
      </c>
      <c r="P176" s="10">
        <v>0</v>
      </c>
      <c r="Q176" s="10">
        <v>404.32799999999997</v>
      </c>
    </row>
    <row r="177" spans="1:17" ht="14.4">
      <c r="A177" s="3" t="str">
        <f t="shared" si="2"/>
        <v>XEH070041</v>
      </c>
      <c r="B177" s="10">
        <v>7127199</v>
      </c>
      <c r="C177" s="10">
        <v>41770</v>
      </c>
      <c r="D177" s="10" t="s">
        <v>5</v>
      </c>
      <c r="E177" s="10" t="s">
        <v>88</v>
      </c>
      <c r="F177" s="10" t="s">
        <v>241</v>
      </c>
      <c r="G177" s="10" t="s">
        <v>241</v>
      </c>
      <c r="H177" s="10" t="s">
        <v>242</v>
      </c>
      <c r="I177" s="10">
        <v>1696147</v>
      </c>
      <c r="L177" s="10">
        <v>1743351</v>
      </c>
      <c r="O177" s="10">
        <v>47204</v>
      </c>
      <c r="P177" s="10">
        <v>0</v>
      </c>
      <c r="Q177" s="10">
        <v>47174.0432</v>
      </c>
    </row>
    <row r="178" spans="1:17" ht="14.4">
      <c r="A178" s="3" t="str">
        <f t="shared" si="2"/>
        <v>XEH070229</v>
      </c>
      <c r="B178" s="10">
        <v>7127199</v>
      </c>
      <c r="C178" s="10">
        <v>41770</v>
      </c>
      <c r="D178" s="10" t="s">
        <v>5</v>
      </c>
      <c r="E178" s="10" t="s">
        <v>87</v>
      </c>
      <c r="F178" s="10" t="s">
        <v>241</v>
      </c>
      <c r="G178" s="10" t="s">
        <v>241</v>
      </c>
      <c r="H178" s="10" t="s">
        <v>242</v>
      </c>
      <c r="I178" s="10">
        <v>1220249</v>
      </c>
      <c r="L178" s="10">
        <v>1240562</v>
      </c>
      <c r="O178" s="10">
        <v>20313</v>
      </c>
      <c r="P178" s="10">
        <v>0</v>
      </c>
      <c r="Q178" s="10">
        <v>20346.056799999998</v>
      </c>
    </row>
    <row r="179" spans="1:17" ht="14.4">
      <c r="A179" s="3" t="str">
        <f t="shared" si="2"/>
        <v>XEH070264</v>
      </c>
      <c r="B179" s="10">
        <v>7127199</v>
      </c>
      <c r="C179" s="10">
        <v>41770</v>
      </c>
      <c r="D179" s="10" t="s">
        <v>5</v>
      </c>
      <c r="E179" s="10" t="s">
        <v>89</v>
      </c>
      <c r="F179" s="10" t="s">
        <v>241</v>
      </c>
      <c r="G179" s="10" t="s">
        <v>241</v>
      </c>
      <c r="H179" s="10" t="s">
        <v>242</v>
      </c>
      <c r="I179" s="10">
        <v>1594466</v>
      </c>
      <c r="L179" s="10">
        <v>1620292</v>
      </c>
      <c r="O179" s="10">
        <v>25826</v>
      </c>
      <c r="P179" s="10">
        <v>0</v>
      </c>
      <c r="Q179" s="10">
        <v>25837.691599999998</v>
      </c>
    </row>
    <row r="180" spans="1:17" ht="14.4">
      <c r="A180" s="3" t="str">
        <f t="shared" si="2"/>
        <v>XEH070287</v>
      </c>
      <c r="B180" s="10">
        <v>7127199</v>
      </c>
      <c r="C180" s="10">
        <v>41770</v>
      </c>
      <c r="D180" s="10" t="s">
        <v>5</v>
      </c>
      <c r="E180" s="10" t="s">
        <v>85</v>
      </c>
      <c r="F180" s="10" t="s">
        <v>241</v>
      </c>
      <c r="G180" s="10" t="s">
        <v>241</v>
      </c>
      <c r="H180" s="10" t="s">
        <v>242</v>
      </c>
      <c r="I180" s="10">
        <v>2345956</v>
      </c>
      <c r="L180" s="10">
        <v>2384261</v>
      </c>
      <c r="M180" s="10">
        <v>0</v>
      </c>
      <c r="N180" s="10">
        <v>0</v>
      </c>
      <c r="O180" s="10">
        <v>38305</v>
      </c>
      <c r="P180" s="10">
        <v>0</v>
      </c>
      <c r="Q180" s="10">
        <v>38261.39</v>
      </c>
    </row>
    <row r="181" spans="1:17" ht="14.4">
      <c r="A181" s="3" t="str">
        <f t="shared" si="2"/>
        <v>XEH075553</v>
      </c>
      <c r="B181" s="10">
        <v>7127199</v>
      </c>
      <c r="C181" s="10">
        <v>41770</v>
      </c>
      <c r="D181" s="10" t="s">
        <v>5</v>
      </c>
      <c r="E181" s="10" t="s">
        <v>103</v>
      </c>
      <c r="F181" s="10" t="s">
        <v>241</v>
      </c>
      <c r="G181" s="10" t="s">
        <v>241</v>
      </c>
      <c r="H181" s="10" t="s">
        <v>242</v>
      </c>
      <c r="I181" s="10">
        <v>98780</v>
      </c>
      <c r="L181" s="10">
        <v>98982</v>
      </c>
      <c r="O181" s="10">
        <v>202</v>
      </c>
      <c r="P181" s="10">
        <v>0</v>
      </c>
      <c r="Q181" s="10">
        <v>180.05359999999999</v>
      </c>
    </row>
    <row r="182" spans="1:17" ht="14.4">
      <c r="A182" s="3" t="str">
        <f t="shared" si="2"/>
        <v>XEH075778</v>
      </c>
      <c r="B182" s="10">
        <v>7127199</v>
      </c>
      <c r="C182" s="10">
        <v>41770</v>
      </c>
      <c r="D182" s="10" t="s">
        <v>5</v>
      </c>
      <c r="E182" s="10" t="s">
        <v>104</v>
      </c>
      <c r="F182" s="10" t="s">
        <v>241</v>
      </c>
      <c r="G182" s="10" t="s">
        <v>241</v>
      </c>
      <c r="H182" s="10" t="s">
        <v>242</v>
      </c>
      <c r="I182" s="10">
        <v>505679</v>
      </c>
      <c r="L182" s="10">
        <v>511995</v>
      </c>
      <c r="O182" s="10">
        <v>6316</v>
      </c>
      <c r="P182" s="10">
        <v>0</v>
      </c>
      <c r="Q182" s="10">
        <v>6301.8760000000002</v>
      </c>
    </row>
    <row r="183" spans="1:17" ht="14.4">
      <c r="A183" s="3" t="str">
        <f t="shared" si="2"/>
        <v>XEH076328</v>
      </c>
      <c r="B183" s="10">
        <v>7127199</v>
      </c>
      <c r="C183" s="10">
        <v>41770</v>
      </c>
      <c r="D183" s="10" t="s">
        <v>5</v>
      </c>
      <c r="E183" s="10" t="s">
        <v>110</v>
      </c>
      <c r="F183" s="10" t="s">
        <v>241</v>
      </c>
      <c r="H183" s="10" t="s">
        <v>242</v>
      </c>
      <c r="I183" s="10">
        <v>858857</v>
      </c>
      <c r="L183" s="10">
        <v>874093</v>
      </c>
      <c r="O183" s="10">
        <v>15236</v>
      </c>
      <c r="P183" s="10">
        <v>0</v>
      </c>
      <c r="Q183" s="10">
        <v>0</v>
      </c>
    </row>
    <row r="184" spans="1:17" ht="14.4">
      <c r="A184" s="3" t="str">
        <f t="shared" si="2"/>
        <v>XEH076784</v>
      </c>
      <c r="B184" s="10">
        <v>7127199</v>
      </c>
      <c r="C184" s="10">
        <v>41770</v>
      </c>
      <c r="D184" s="10" t="s">
        <v>5</v>
      </c>
      <c r="E184" s="10" t="s">
        <v>106</v>
      </c>
      <c r="F184" s="10" t="s">
        <v>241</v>
      </c>
      <c r="H184" s="10" t="s">
        <v>242</v>
      </c>
      <c r="I184" s="10">
        <v>135847</v>
      </c>
      <c r="L184" s="10">
        <v>140507</v>
      </c>
      <c r="O184" s="10">
        <v>4660</v>
      </c>
      <c r="P184" s="10">
        <v>0</v>
      </c>
      <c r="Q184" s="10">
        <v>0</v>
      </c>
    </row>
    <row r="185" spans="1:17" ht="14.4">
      <c r="A185" s="3" t="str">
        <f t="shared" si="2"/>
        <v>XEH798403</v>
      </c>
      <c r="B185" s="10">
        <v>7127199</v>
      </c>
      <c r="C185" s="10">
        <v>41770</v>
      </c>
      <c r="D185" s="10" t="s">
        <v>5</v>
      </c>
      <c r="E185" s="10" t="s">
        <v>21</v>
      </c>
      <c r="F185" s="10" t="s">
        <v>241</v>
      </c>
      <c r="G185" s="10" t="s">
        <v>241</v>
      </c>
      <c r="H185" s="10" t="s">
        <v>242</v>
      </c>
      <c r="I185" s="10">
        <v>1441797</v>
      </c>
      <c r="L185" s="10">
        <v>1457958</v>
      </c>
      <c r="O185" s="10">
        <v>16161</v>
      </c>
      <c r="P185" s="10">
        <v>0</v>
      </c>
      <c r="Q185" s="10">
        <v>16204.824000000001</v>
      </c>
    </row>
    <row r="186" spans="1:17" ht="14.4">
      <c r="A186" s="3" t="str">
        <f t="shared" si="2"/>
        <v>XEH798420</v>
      </c>
      <c r="B186" s="10">
        <v>7127199</v>
      </c>
      <c r="C186" s="10">
        <v>41770</v>
      </c>
      <c r="D186" s="10" t="s">
        <v>5</v>
      </c>
      <c r="E186" s="10" t="s">
        <v>22</v>
      </c>
      <c r="F186" s="10" t="s">
        <v>241</v>
      </c>
      <c r="G186" s="10" t="s">
        <v>241</v>
      </c>
      <c r="H186" s="10" t="s">
        <v>242</v>
      </c>
      <c r="I186" s="10">
        <v>1244392</v>
      </c>
      <c r="L186" s="10">
        <v>1259620</v>
      </c>
      <c r="M186" s="10">
        <v>0</v>
      </c>
      <c r="N186" s="10">
        <v>0</v>
      </c>
      <c r="O186" s="10">
        <v>15228</v>
      </c>
      <c r="P186" s="10">
        <v>0</v>
      </c>
      <c r="Q186" s="10">
        <v>15214.529200000001</v>
      </c>
    </row>
    <row r="187" spans="1:17" ht="14.4">
      <c r="A187" s="3" t="str">
        <f t="shared" si="2"/>
        <v>XEH798712</v>
      </c>
      <c r="B187" s="10">
        <v>7127199</v>
      </c>
      <c r="C187" s="10">
        <v>41770</v>
      </c>
      <c r="D187" s="10" t="s">
        <v>5</v>
      </c>
      <c r="E187" s="10" t="s">
        <v>23</v>
      </c>
      <c r="F187" s="10" t="s">
        <v>241</v>
      </c>
      <c r="G187" s="10" t="s">
        <v>241</v>
      </c>
      <c r="H187" s="10" t="s">
        <v>242</v>
      </c>
      <c r="I187" s="10">
        <v>1152167</v>
      </c>
      <c r="L187" s="10">
        <v>1161642</v>
      </c>
      <c r="M187" s="10">
        <v>0</v>
      </c>
      <c r="N187" s="10">
        <v>0</v>
      </c>
      <c r="O187" s="10">
        <v>9475</v>
      </c>
      <c r="P187" s="10">
        <v>0</v>
      </c>
      <c r="Q187" s="10">
        <v>9452.8140000000003</v>
      </c>
    </row>
    <row r="188" spans="1:17" ht="14.4">
      <c r="A188" s="3" t="str">
        <f t="shared" si="2"/>
        <v>XEH802690</v>
      </c>
      <c r="B188" s="10">
        <v>7127199</v>
      </c>
      <c r="C188" s="10">
        <v>41770</v>
      </c>
      <c r="D188" s="10" t="s">
        <v>5</v>
      </c>
      <c r="E188" s="10" t="s">
        <v>39</v>
      </c>
      <c r="F188" s="10" t="s">
        <v>241</v>
      </c>
      <c r="G188" s="10" t="s">
        <v>241</v>
      </c>
      <c r="H188" s="10" t="s">
        <v>242</v>
      </c>
      <c r="I188" s="10">
        <v>1389102</v>
      </c>
      <c r="L188" s="10">
        <v>1398860</v>
      </c>
      <c r="M188" s="10">
        <v>0</v>
      </c>
      <c r="N188" s="10">
        <v>0</v>
      </c>
      <c r="O188" s="10">
        <v>9758</v>
      </c>
      <c r="P188" s="10">
        <v>0</v>
      </c>
      <c r="Q188" s="10">
        <v>9722.8943999999992</v>
      </c>
    </row>
    <row r="189" spans="1:17" ht="14.4">
      <c r="A189" s="3" t="str">
        <f t="shared" si="2"/>
        <v>XEH802698</v>
      </c>
      <c r="B189" s="10">
        <v>7127199</v>
      </c>
      <c r="C189" s="10">
        <v>41770</v>
      </c>
      <c r="D189" s="10" t="s">
        <v>5</v>
      </c>
      <c r="E189" s="10" t="s">
        <v>40</v>
      </c>
      <c r="F189" s="10" t="s">
        <v>241</v>
      </c>
      <c r="G189" s="10" t="s">
        <v>241</v>
      </c>
      <c r="H189" s="10" t="s">
        <v>242</v>
      </c>
      <c r="I189" s="10">
        <v>338281</v>
      </c>
      <c r="L189" s="10">
        <v>343518</v>
      </c>
      <c r="O189" s="10">
        <v>5237</v>
      </c>
      <c r="P189" s="10">
        <v>0</v>
      </c>
      <c r="Q189" s="10">
        <v>5221.5544</v>
      </c>
    </row>
    <row r="190" spans="1:17" ht="14.4">
      <c r="A190" s="3" t="str">
        <f t="shared" si="2"/>
        <v>XEH802833</v>
      </c>
      <c r="B190" s="10">
        <v>7127199</v>
      </c>
      <c r="C190" s="10">
        <v>41770</v>
      </c>
      <c r="D190" s="10" t="s">
        <v>5</v>
      </c>
      <c r="E190" s="10" t="s">
        <v>54</v>
      </c>
      <c r="F190" s="10" t="s">
        <v>241</v>
      </c>
      <c r="G190" s="10" t="s">
        <v>241</v>
      </c>
      <c r="H190" s="10" t="s">
        <v>242</v>
      </c>
      <c r="I190" s="10">
        <v>1965809</v>
      </c>
      <c r="L190" s="10">
        <v>1974394</v>
      </c>
      <c r="O190" s="10">
        <v>8585</v>
      </c>
      <c r="P190" s="10">
        <v>0</v>
      </c>
      <c r="Q190" s="10">
        <v>8552.5460000000003</v>
      </c>
    </row>
    <row r="191" spans="1:17" ht="14.4">
      <c r="A191" s="3" t="str">
        <f t="shared" si="2"/>
        <v>XEH802841</v>
      </c>
      <c r="B191" s="10">
        <v>7127199</v>
      </c>
      <c r="C191" s="10">
        <v>41770</v>
      </c>
      <c r="D191" s="10" t="s">
        <v>5</v>
      </c>
      <c r="E191" s="10" t="s">
        <v>73</v>
      </c>
      <c r="F191" s="10" t="s">
        <v>241</v>
      </c>
      <c r="G191" s="10" t="s">
        <v>241</v>
      </c>
      <c r="H191" s="10" t="s">
        <v>242</v>
      </c>
      <c r="I191" s="10">
        <v>1246019</v>
      </c>
      <c r="L191" s="10">
        <v>1274153</v>
      </c>
      <c r="O191" s="10">
        <v>28134</v>
      </c>
      <c r="P191" s="10">
        <v>0</v>
      </c>
      <c r="Q191" s="10">
        <v>28178.3884</v>
      </c>
    </row>
    <row r="192" spans="1:17" ht="14.4">
      <c r="A192" s="3" t="str">
        <f t="shared" si="2"/>
        <v>XEH802853</v>
      </c>
      <c r="B192" s="10">
        <v>7127199</v>
      </c>
      <c r="C192" s="10">
        <v>41770</v>
      </c>
      <c r="D192" s="10" t="s">
        <v>5</v>
      </c>
      <c r="E192" s="10" t="s">
        <v>41</v>
      </c>
      <c r="F192" s="10" t="s">
        <v>241</v>
      </c>
      <c r="G192" s="10" t="s">
        <v>241</v>
      </c>
      <c r="H192" s="10" t="s">
        <v>242</v>
      </c>
      <c r="I192" s="10">
        <v>256658</v>
      </c>
      <c r="L192" s="10">
        <v>259650</v>
      </c>
      <c r="O192" s="10">
        <v>2992</v>
      </c>
      <c r="P192" s="10">
        <v>0</v>
      </c>
      <c r="Q192" s="10">
        <v>2970.8843999999999</v>
      </c>
    </row>
    <row r="193" spans="1:17" ht="14.4">
      <c r="A193" s="3" t="str">
        <f t="shared" si="2"/>
        <v>XEH802933</v>
      </c>
      <c r="B193" s="10">
        <v>7127199</v>
      </c>
      <c r="C193" s="10">
        <v>41770</v>
      </c>
      <c r="D193" s="10" t="s">
        <v>5</v>
      </c>
      <c r="E193" s="10" t="s">
        <v>55</v>
      </c>
      <c r="F193" s="10" t="s">
        <v>241</v>
      </c>
      <c r="G193" s="10" t="s">
        <v>241</v>
      </c>
      <c r="H193" s="10" t="s">
        <v>242</v>
      </c>
      <c r="I193" s="10">
        <v>1210849</v>
      </c>
      <c r="L193" s="10">
        <v>1219477</v>
      </c>
      <c r="O193" s="10">
        <v>8628</v>
      </c>
      <c r="P193" s="10">
        <v>0</v>
      </c>
      <c r="Q193" s="10">
        <v>8642.5727999999999</v>
      </c>
    </row>
    <row r="194" spans="1:17" ht="14.4">
      <c r="A194" s="3" t="str">
        <f t="shared" si="2"/>
        <v>XEH803014</v>
      </c>
      <c r="B194" s="10">
        <v>7127199</v>
      </c>
      <c r="C194" s="10">
        <v>41770</v>
      </c>
      <c r="D194" s="10" t="s">
        <v>5</v>
      </c>
      <c r="E194" s="10" t="s">
        <v>42</v>
      </c>
      <c r="F194" s="10" t="s">
        <v>241</v>
      </c>
      <c r="G194" s="10" t="s">
        <v>241</v>
      </c>
      <c r="H194" s="10" t="s">
        <v>242</v>
      </c>
      <c r="I194" s="10">
        <v>1530888</v>
      </c>
      <c r="L194" s="10">
        <v>1538629</v>
      </c>
      <c r="O194" s="10">
        <v>7741</v>
      </c>
      <c r="P194" s="10">
        <v>0</v>
      </c>
      <c r="Q194" s="10">
        <v>7742.3047999999999</v>
      </c>
    </row>
    <row r="195" spans="1:17" ht="14.4">
      <c r="A195" s="3" t="str">
        <f t="shared" si="2"/>
        <v>XEH803070</v>
      </c>
      <c r="B195" s="10">
        <v>7127199</v>
      </c>
      <c r="C195" s="10">
        <v>41770</v>
      </c>
      <c r="D195" s="10" t="s">
        <v>5</v>
      </c>
      <c r="E195" s="10" t="s">
        <v>74</v>
      </c>
      <c r="F195" s="10" t="s">
        <v>241</v>
      </c>
      <c r="G195" s="10" t="s">
        <v>241</v>
      </c>
      <c r="H195" s="10" t="s">
        <v>242</v>
      </c>
      <c r="I195" s="10">
        <v>1000906</v>
      </c>
      <c r="L195" s="10">
        <v>1011164</v>
      </c>
      <c r="O195" s="10">
        <v>10258</v>
      </c>
      <c r="P195" s="10">
        <v>0</v>
      </c>
      <c r="Q195" s="10">
        <v>10263.055200000001</v>
      </c>
    </row>
    <row r="196" spans="1:17" ht="14.4">
      <c r="A196" s="3" t="str">
        <f t="shared" si="2"/>
        <v>XEH803075</v>
      </c>
      <c r="B196" s="10">
        <v>7127199</v>
      </c>
      <c r="C196" s="10">
        <v>41770</v>
      </c>
      <c r="D196" s="10" t="s">
        <v>5</v>
      </c>
      <c r="E196" s="10" t="s">
        <v>56</v>
      </c>
      <c r="F196" s="10" t="s">
        <v>241</v>
      </c>
      <c r="G196" s="10" t="s">
        <v>241</v>
      </c>
      <c r="H196" s="10" t="s">
        <v>242</v>
      </c>
      <c r="I196" s="10">
        <v>1657043</v>
      </c>
      <c r="L196" s="10">
        <v>1669502</v>
      </c>
      <c r="O196" s="10">
        <v>12459</v>
      </c>
      <c r="P196" s="10">
        <v>0</v>
      </c>
      <c r="Q196" s="10">
        <v>12423.698399999999</v>
      </c>
    </row>
    <row r="197" spans="1:17" ht="14.4">
      <c r="A197" s="3" t="str">
        <f t="shared" si="2"/>
        <v>XEH803083</v>
      </c>
      <c r="B197" s="10">
        <v>7127199</v>
      </c>
      <c r="C197" s="10">
        <v>41770</v>
      </c>
      <c r="D197" s="10" t="s">
        <v>5</v>
      </c>
      <c r="E197" s="10" t="s">
        <v>43</v>
      </c>
      <c r="F197" s="10" t="s">
        <v>241</v>
      </c>
      <c r="G197" s="10" t="s">
        <v>241</v>
      </c>
      <c r="H197" s="10" t="s">
        <v>242</v>
      </c>
      <c r="I197" s="10">
        <v>2986106</v>
      </c>
      <c r="L197" s="10">
        <v>3054207</v>
      </c>
      <c r="O197" s="10">
        <v>68101</v>
      </c>
      <c r="P197" s="10">
        <v>0</v>
      </c>
      <c r="Q197" s="10">
        <v>68060.260800000004</v>
      </c>
    </row>
    <row r="198" spans="1:17" ht="14.4">
      <c r="A198" s="3" t="str">
        <f t="shared" si="2"/>
        <v>XEH803091</v>
      </c>
      <c r="B198" s="10">
        <v>7127199</v>
      </c>
      <c r="C198" s="10">
        <v>41770</v>
      </c>
      <c r="D198" s="10" t="s">
        <v>5</v>
      </c>
      <c r="E198" s="10" t="s">
        <v>44</v>
      </c>
      <c r="F198" s="10" t="s">
        <v>241</v>
      </c>
      <c r="G198" s="10" t="s">
        <v>241</v>
      </c>
      <c r="H198" s="10" t="s">
        <v>242</v>
      </c>
      <c r="I198" s="10">
        <v>363051</v>
      </c>
      <c r="L198" s="10">
        <v>366747</v>
      </c>
      <c r="O198" s="10">
        <v>3696</v>
      </c>
      <c r="P198" s="10">
        <v>0</v>
      </c>
      <c r="Q198" s="10">
        <v>3691.0988000000002</v>
      </c>
    </row>
    <row r="199" spans="1:17" ht="14.4">
      <c r="A199" s="3" t="str">
        <f t="shared" si="2"/>
        <v>XEH803092</v>
      </c>
      <c r="B199" s="10">
        <v>7127199</v>
      </c>
      <c r="C199" s="10">
        <v>41770</v>
      </c>
      <c r="D199" s="10" t="s">
        <v>5</v>
      </c>
      <c r="E199" s="10" t="s">
        <v>45</v>
      </c>
      <c r="F199" s="10" t="s">
        <v>241</v>
      </c>
      <c r="G199" s="10" t="s">
        <v>241</v>
      </c>
      <c r="H199" s="10" t="s">
        <v>242</v>
      </c>
      <c r="I199" s="10">
        <v>429585</v>
      </c>
      <c r="L199" s="10">
        <v>430912</v>
      </c>
      <c r="O199" s="10">
        <v>1327</v>
      </c>
      <c r="P199" s="10">
        <v>0</v>
      </c>
      <c r="Q199" s="10">
        <v>1350.402</v>
      </c>
    </row>
    <row r="200" spans="1:17" ht="14.4">
      <c r="A200" s="3" t="str">
        <f t="shared" si="2"/>
        <v>XEH803095</v>
      </c>
      <c r="B200" s="10">
        <v>7127199</v>
      </c>
      <c r="C200" s="10">
        <v>41770</v>
      </c>
      <c r="D200" s="10" t="s">
        <v>5</v>
      </c>
      <c r="E200" s="10" t="s">
        <v>46</v>
      </c>
      <c r="F200" s="10" t="s">
        <v>241</v>
      </c>
      <c r="G200" s="10" t="s">
        <v>241</v>
      </c>
      <c r="H200" s="10" t="s">
        <v>242</v>
      </c>
      <c r="I200" s="10">
        <v>468589</v>
      </c>
      <c r="L200" s="10">
        <v>469652</v>
      </c>
      <c r="O200" s="10">
        <v>1063</v>
      </c>
      <c r="P200" s="10">
        <v>0</v>
      </c>
      <c r="Q200" s="10">
        <v>1080.3216</v>
      </c>
    </row>
    <row r="201" spans="1:17" ht="14.4">
      <c r="A201" s="3" t="str">
        <f t="shared" ref="A201:A229" si="3">IF(F201="Color",CONCATENATE(E201,"c"),E201)</f>
        <v>XEH803100</v>
      </c>
      <c r="B201" s="10">
        <v>7127199</v>
      </c>
      <c r="C201" s="10">
        <v>41770</v>
      </c>
      <c r="D201" s="10" t="s">
        <v>5</v>
      </c>
      <c r="E201" s="10" t="s">
        <v>57</v>
      </c>
      <c r="F201" s="10" t="s">
        <v>241</v>
      </c>
      <c r="G201" s="10" t="s">
        <v>241</v>
      </c>
      <c r="H201" s="10" t="s">
        <v>242</v>
      </c>
      <c r="I201" s="10">
        <v>1691009</v>
      </c>
      <c r="L201" s="10">
        <v>1720836</v>
      </c>
      <c r="O201" s="10">
        <v>29827</v>
      </c>
      <c r="P201" s="10">
        <v>0</v>
      </c>
      <c r="Q201" s="10">
        <v>29798.870800000001</v>
      </c>
    </row>
    <row r="202" spans="1:17" ht="14.4">
      <c r="A202" s="3" t="str">
        <f t="shared" si="3"/>
        <v>XEH803105</v>
      </c>
      <c r="B202" s="10">
        <v>7127199</v>
      </c>
      <c r="C202" s="10">
        <v>41770</v>
      </c>
      <c r="D202" s="10" t="s">
        <v>5</v>
      </c>
      <c r="E202" s="10" t="s">
        <v>58</v>
      </c>
      <c r="F202" s="10" t="s">
        <v>241</v>
      </c>
      <c r="G202" s="10" t="s">
        <v>241</v>
      </c>
      <c r="H202" s="10" t="s">
        <v>242</v>
      </c>
      <c r="I202" s="10">
        <v>743130</v>
      </c>
      <c r="L202" s="10">
        <v>749069</v>
      </c>
      <c r="O202" s="10">
        <v>5939</v>
      </c>
      <c r="P202" s="10">
        <v>0</v>
      </c>
      <c r="Q202" s="10">
        <v>5941.7687999999998</v>
      </c>
    </row>
    <row r="203" spans="1:17" ht="14.4">
      <c r="A203" s="3" t="str">
        <f t="shared" si="3"/>
        <v>XEH803109</v>
      </c>
      <c r="B203" s="10">
        <v>7127199</v>
      </c>
      <c r="C203" s="10">
        <v>41770</v>
      </c>
      <c r="D203" s="10" t="s">
        <v>5</v>
      </c>
      <c r="E203" s="10" t="s">
        <v>75</v>
      </c>
      <c r="F203" s="10" t="s">
        <v>241</v>
      </c>
      <c r="G203" s="10" t="s">
        <v>241</v>
      </c>
      <c r="H203" s="10" t="s">
        <v>242</v>
      </c>
      <c r="I203" s="10">
        <v>826917</v>
      </c>
      <c r="L203" s="10">
        <v>838560</v>
      </c>
      <c r="O203" s="10">
        <v>11643</v>
      </c>
      <c r="P203" s="10">
        <v>0</v>
      </c>
      <c r="Q203" s="10">
        <v>11613.457200000001</v>
      </c>
    </row>
    <row r="204" spans="1:17" ht="14.4">
      <c r="A204" s="3" t="str">
        <f t="shared" si="3"/>
        <v>XEH803110</v>
      </c>
      <c r="B204" s="10">
        <v>7127199</v>
      </c>
      <c r="C204" s="10">
        <v>41770</v>
      </c>
      <c r="D204" s="10" t="s">
        <v>5</v>
      </c>
      <c r="E204" s="10" t="s">
        <v>76</v>
      </c>
      <c r="F204" s="10" t="s">
        <v>241</v>
      </c>
      <c r="G204" s="10" t="s">
        <v>241</v>
      </c>
      <c r="H204" s="10" t="s">
        <v>242</v>
      </c>
      <c r="I204" s="10">
        <v>3323960</v>
      </c>
      <c r="L204" s="10">
        <v>3368080</v>
      </c>
      <c r="O204" s="10">
        <v>44120</v>
      </c>
      <c r="P204" s="10">
        <v>0</v>
      </c>
      <c r="Q204" s="10">
        <v>44113.131999999998</v>
      </c>
    </row>
    <row r="205" spans="1:17" ht="14.4">
      <c r="A205" s="3" t="str">
        <f t="shared" si="3"/>
        <v>XEH803113</v>
      </c>
      <c r="B205" s="10">
        <v>7127199</v>
      </c>
      <c r="C205" s="10">
        <v>41770</v>
      </c>
      <c r="D205" s="10" t="s">
        <v>5</v>
      </c>
      <c r="E205" s="10" t="s">
        <v>47</v>
      </c>
      <c r="F205" s="10" t="s">
        <v>241</v>
      </c>
      <c r="G205" s="10" t="s">
        <v>241</v>
      </c>
      <c r="H205" s="10" t="s">
        <v>242</v>
      </c>
      <c r="I205" s="10">
        <v>1696730</v>
      </c>
      <c r="L205" s="10">
        <v>1724091</v>
      </c>
      <c r="O205" s="10">
        <v>27361</v>
      </c>
      <c r="P205" s="10">
        <v>0</v>
      </c>
      <c r="Q205" s="10">
        <v>27368.147199999999</v>
      </c>
    </row>
    <row r="206" spans="1:17" ht="14.4">
      <c r="A206" s="3" t="str">
        <f t="shared" si="3"/>
        <v>XEH803118</v>
      </c>
      <c r="B206" s="10">
        <v>7127199</v>
      </c>
      <c r="C206" s="10">
        <v>41770</v>
      </c>
      <c r="D206" s="10" t="s">
        <v>5</v>
      </c>
      <c r="E206" s="10" t="s">
        <v>48</v>
      </c>
      <c r="F206" s="10" t="s">
        <v>241</v>
      </c>
      <c r="G206" s="10" t="s">
        <v>241</v>
      </c>
      <c r="H206" s="10" t="s">
        <v>242</v>
      </c>
      <c r="I206" s="10">
        <v>317515</v>
      </c>
      <c r="L206" s="10">
        <v>325165</v>
      </c>
      <c r="O206" s="10">
        <v>7650</v>
      </c>
      <c r="P206" s="10">
        <v>0</v>
      </c>
      <c r="Q206" s="10">
        <v>7652.2780000000002</v>
      </c>
    </row>
    <row r="207" spans="1:17" ht="14.4">
      <c r="A207" s="3" t="str">
        <f t="shared" si="3"/>
        <v>XEH803119</v>
      </c>
      <c r="B207" s="10">
        <v>7127199</v>
      </c>
      <c r="C207" s="10">
        <v>41770</v>
      </c>
      <c r="D207" s="10" t="s">
        <v>5</v>
      </c>
      <c r="E207" s="10" t="s">
        <v>49</v>
      </c>
      <c r="F207" s="10" t="s">
        <v>241</v>
      </c>
      <c r="G207" s="10" t="s">
        <v>241</v>
      </c>
      <c r="H207" s="10" t="s">
        <v>242</v>
      </c>
      <c r="I207" s="10">
        <v>689150</v>
      </c>
      <c r="L207" s="10">
        <v>698594</v>
      </c>
      <c r="O207" s="10">
        <v>9444</v>
      </c>
      <c r="P207" s="10">
        <v>0</v>
      </c>
      <c r="Q207" s="10">
        <v>9452.8140000000003</v>
      </c>
    </row>
    <row r="208" spans="1:17" ht="14.4">
      <c r="A208" s="3" t="str">
        <f t="shared" si="3"/>
        <v>XEH803917</v>
      </c>
      <c r="B208" s="10">
        <v>7127199</v>
      </c>
      <c r="C208" s="10">
        <v>41770</v>
      </c>
      <c r="D208" s="10" t="s">
        <v>5</v>
      </c>
      <c r="E208" s="10" t="s">
        <v>77</v>
      </c>
      <c r="F208" s="10" t="s">
        <v>241</v>
      </c>
      <c r="G208" s="10" t="s">
        <v>241</v>
      </c>
      <c r="H208" s="10" t="s">
        <v>242</v>
      </c>
      <c r="I208" s="10">
        <v>595834</v>
      </c>
      <c r="L208" s="10">
        <v>602133</v>
      </c>
      <c r="O208" s="10">
        <v>6299</v>
      </c>
      <c r="P208" s="10">
        <v>0</v>
      </c>
      <c r="Q208" s="10">
        <v>6301.8760000000002</v>
      </c>
    </row>
    <row r="209" spans="1:17" ht="14.4">
      <c r="A209" s="3" t="str">
        <f t="shared" si="3"/>
        <v>XEL561381</v>
      </c>
      <c r="B209" s="10">
        <v>7127199</v>
      </c>
      <c r="C209" s="10">
        <v>41770</v>
      </c>
      <c r="D209" s="10" t="s">
        <v>244</v>
      </c>
      <c r="E209" s="10" t="s">
        <v>24</v>
      </c>
      <c r="F209" s="10" t="s">
        <v>241</v>
      </c>
      <c r="G209" s="10" t="s">
        <v>241</v>
      </c>
      <c r="H209" s="10" t="s">
        <v>242</v>
      </c>
      <c r="I209" s="10">
        <v>2394308</v>
      </c>
      <c r="L209" s="10">
        <v>2421234</v>
      </c>
      <c r="O209" s="10">
        <v>26926</v>
      </c>
      <c r="P209" s="10">
        <v>0</v>
      </c>
      <c r="Q209" s="10">
        <v>26918.013200000001</v>
      </c>
    </row>
    <row r="210" spans="1:17" ht="14.4">
      <c r="A210" s="3" t="str">
        <f t="shared" si="3"/>
        <v>XEL562251</v>
      </c>
      <c r="B210" s="10">
        <v>7127199</v>
      </c>
      <c r="C210" s="10">
        <v>41770</v>
      </c>
      <c r="D210" s="10" t="s">
        <v>244</v>
      </c>
      <c r="E210" s="10" t="s">
        <v>25</v>
      </c>
      <c r="F210" s="10" t="s">
        <v>241</v>
      </c>
      <c r="G210" s="10" t="s">
        <v>241</v>
      </c>
      <c r="H210" s="10" t="s">
        <v>242</v>
      </c>
      <c r="I210" s="10">
        <v>1953844</v>
      </c>
      <c r="L210" s="10">
        <v>1973615</v>
      </c>
      <c r="M210" s="10">
        <v>0</v>
      </c>
      <c r="N210" s="10">
        <v>0</v>
      </c>
      <c r="O210" s="10">
        <v>19771</v>
      </c>
      <c r="P210" s="10">
        <v>0</v>
      </c>
      <c r="Q210" s="10">
        <v>19805.896000000001</v>
      </c>
    </row>
    <row r="211" spans="1:17" ht="14.4">
      <c r="A211" s="3" t="str">
        <f t="shared" si="3"/>
        <v>XEL562282</v>
      </c>
      <c r="B211" s="10">
        <v>7127199</v>
      </c>
      <c r="C211" s="10">
        <v>41770</v>
      </c>
      <c r="D211" s="10" t="s">
        <v>244</v>
      </c>
      <c r="E211" s="10" t="s">
        <v>26</v>
      </c>
      <c r="F211" s="10" t="s">
        <v>241</v>
      </c>
      <c r="G211" s="10" t="s">
        <v>241</v>
      </c>
      <c r="H211" s="10" t="s">
        <v>242</v>
      </c>
      <c r="I211" s="10">
        <v>657475</v>
      </c>
      <c r="L211" s="10">
        <v>657550</v>
      </c>
      <c r="O211" s="10">
        <v>75</v>
      </c>
      <c r="P211" s="10">
        <v>0</v>
      </c>
      <c r="Q211" s="10">
        <v>90.026799999999994</v>
      </c>
    </row>
    <row r="212" spans="1:17" ht="14.4">
      <c r="A212" s="3" t="str">
        <f t="shared" si="3"/>
        <v>XEL562316</v>
      </c>
      <c r="B212" s="10">
        <v>7127199</v>
      </c>
      <c r="C212" s="10">
        <v>41770</v>
      </c>
      <c r="D212" s="10" t="s">
        <v>244</v>
      </c>
      <c r="E212" s="10" t="s">
        <v>27</v>
      </c>
      <c r="F212" s="10" t="s">
        <v>241</v>
      </c>
      <c r="G212" s="10" t="s">
        <v>241</v>
      </c>
      <c r="H212" s="10" t="s">
        <v>242</v>
      </c>
      <c r="I212" s="10">
        <v>906992</v>
      </c>
      <c r="L212" s="10">
        <v>910816</v>
      </c>
      <c r="O212" s="10">
        <v>3824</v>
      </c>
      <c r="P212" s="10">
        <v>0</v>
      </c>
      <c r="Q212" s="10">
        <v>3781.1255999999998</v>
      </c>
    </row>
    <row r="213" spans="1:17" ht="14.4">
      <c r="A213" s="3" t="str">
        <f t="shared" si="3"/>
        <v>XEL562351</v>
      </c>
      <c r="B213" s="10">
        <v>7127199</v>
      </c>
      <c r="C213" s="10">
        <v>41770</v>
      </c>
      <c r="D213" s="10" t="s">
        <v>244</v>
      </c>
      <c r="E213" s="10" t="s">
        <v>28</v>
      </c>
      <c r="F213" s="10" t="s">
        <v>241</v>
      </c>
      <c r="G213" s="10" t="s">
        <v>241</v>
      </c>
      <c r="H213" s="10" t="s">
        <v>242</v>
      </c>
      <c r="I213" s="10">
        <v>976986</v>
      </c>
      <c r="L213" s="10">
        <v>988396</v>
      </c>
      <c r="M213" s="10">
        <v>0</v>
      </c>
      <c r="N213" s="10">
        <v>0</v>
      </c>
      <c r="O213" s="10">
        <v>11410</v>
      </c>
      <c r="P213" s="10">
        <v>0</v>
      </c>
      <c r="Q213" s="10">
        <v>11433.4036</v>
      </c>
    </row>
    <row r="214" spans="1:17" ht="14.4">
      <c r="A214" s="3" t="str">
        <f t="shared" si="3"/>
        <v>XEL566985</v>
      </c>
      <c r="B214" s="10">
        <v>7127199</v>
      </c>
      <c r="C214" s="10">
        <v>41770</v>
      </c>
      <c r="D214" s="10" t="s">
        <v>244</v>
      </c>
      <c r="E214" s="10" t="s">
        <v>94</v>
      </c>
      <c r="F214" s="10" t="s">
        <v>241</v>
      </c>
      <c r="G214" s="10" t="s">
        <v>241</v>
      </c>
      <c r="H214" s="10" t="s">
        <v>242</v>
      </c>
      <c r="I214" s="10">
        <v>2934802</v>
      </c>
      <c r="L214" s="10">
        <v>2989808</v>
      </c>
      <c r="O214" s="10">
        <v>55006</v>
      </c>
      <c r="P214" s="10">
        <v>0</v>
      </c>
      <c r="Q214" s="10">
        <v>55006.374799999998</v>
      </c>
    </row>
    <row r="215" spans="1:17" ht="14.4">
      <c r="A215" s="3" t="str">
        <f t="shared" si="3"/>
        <v>XEL568727</v>
      </c>
      <c r="B215" s="10">
        <v>7127199</v>
      </c>
      <c r="C215" s="10">
        <v>41770</v>
      </c>
      <c r="D215" s="10" t="s">
        <v>244</v>
      </c>
      <c r="E215" s="10" t="s">
        <v>100</v>
      </c>
      <c r="F215" s="10" t="s">
        <v>241</v>
      </c>
      <c r="G215" s="10" t="s">
        <v>241</v>
      </c>
      <c r="H215" s="10" t="s">
        <v>242</v>
      </c>
      <c r="I215" s="10">
        <v>848523</v>
      </c>
      <c r="L215" s="10">
        <v>854811</v>
      </c>
      <c r="O215" s="10">
        <v>6288</v>
      </c>
      <c r="P215" s="10">
        <v>0</v>
      </c>
      <c r="Q215" s="10">
        <v>6301.8760000000002</v>
      </c>
    </row>
    <row r="216" spans="1:17" ht="14.4">
      <c r="A216" s="3" t="str">
        <f t="shared" si="3"/>
        <v>XEL568788</v>
      </c>
      <c r="B216" s="10">
        <v>7127199</v>
      </c>
      <c r="C216" s="10">
        <v>41770</v>
      </c>
      <c r="D216" s="10" t="s">
        <v>244</v>
      </c>
      <c r="E216" s="10" t="s">
        <v>101</v>
      </c>
      <c r="F216" s="10" t="s">
        <v>241</v>
      </c>
      <c r="G216" s="10" t="s">
        <v>241</v>
      </c>
      <c r="H216" s="10" t="s">
        <v>242</v>
      </c>
      <c r="I216" s="10">
        <v>282913</v>
      </c>
      <c r="L216" s="10">
        <v>284370</v>
      </c>
      <c r="O216" s="10">
        <v>1457</v>
      </c>
      <c r="P216" s="10">
        <v>0</v>
      </c>
      <c r="Q216" s="10">
        <v>1440.4287999999999</v>
      </c>
    </row>
    <row r="217" spans="1:17" ht="14.4">
      <c r="A217" s="3" t="str">
        <f t="shared" si="3"/>
        <v>XEL569525</v>
      </c>
      <c r="B217" s="10">
        <v>7127199</v>
      </c>
      <c r="C217" s="10">
        <v>41770</v>
      </c>
      <c r="D217" s="10" t="s">
        <v>244</v>
      </c>
      <c r="E217" s="10" t="s">
        <v>107</v>
      </c>
      <c r="F217" s="10" t="s">
        <v>241</v>
      </c>
      <c r="H217" s="10" t="s">
        <v>242</v>
      </c>
      <c r="I217" s="10">
        <v>964545</v>
      </c>
      <c r="L217" s="10">
        <v>979432</v>
      </c>
      <c r="O217" s="10">
        <v>14887</v>
      </c>
      <c r="P217" s="10">
        <v>0</v>
      </c>
      <c r="Q217" s="10">
        <v>0</v>
      </c>
    </row>
    <row r="218" spans="1:17" ht="14.4">
      <c r="A218" s="3" t="str">
        <f t="shared" si="3"/>
        <v>XEL625503</v>
      </c>
      <c r="B218" s="10">
        <v>7127199</v>
      </c>
      <c r="C218" s="10">
        <v>41770</v>
      </c>
      <c r="D218" s="10" t="s">
        <v>245</v>
      </c>
      <c r="E218" s="10" t="s">
        <v>78</v>
      </c>
      <c r="F218" s="10" t="s">
        <v>241</v>
      </c>
      <c r="G218" s="10" t="s">
        <v>241</v>
      </c>
      <c r="H218" s="10" t="s">
        <v>242</v>
      </c>
      <c r="I218" s="10">
        <v>3226312</v>
      </c>
      <c r="L218" s="10">
        <v>3273076</v>
      </c>
      <c r="O218" s="10">
        <v>46764</v>
      </c>
      <c r="P218" s="10">
        <v>0</v>
      </c>
      <c r="Q218" s="10">
        <v>46723.909200000002</v>
      </c>
    </row>
    <row r="219" spans="1:17" ht="14.4">
      <c r="A219" s="3" t="str">
        <f t="shared" si="3"/>
        <v>XEL625552</v>
      </c>
      <c r="B219" s="10">
        <v>7127199</v>
      </c>
      <c r="C219" s="10">
        <v>41770</v>
      </c>
      <c r="D219" s="10" t="s">
        <v>245</v>
      </c>
      <c r="E219" s="10" t="s">
        <v>79</v>
      </c>
      <c r="F219" s="10" t="s">
        <v>241</v>
      </c>
      <c r="G219" s="10" t="s">
        <v>241</v>
      </c>
      <c r="H219" s="10" t="s">
        <v>242</v>
      </c>
      <c r="I219" s="10">
        <v>2878842</v>
      </c>
      <c r="L219" s="10">
        <v>2920197</v>
      </c>
      <c r="O219" s="10">
        <v>41355</v>
      </c>
      <c r="P219" s="10">
        <v>0</v>
      </c>
      <c r="Q219" s="10">
        <v>41322.301200000002</v>
      </c>
    </row>
    <row r="220" spans="1:17" ht="14.4">
      <c r="A220" s="3" t="str">
        <f t="shared" si="3"/>
        <v>XEL625605</v>
      </c>
      <c r="B220" s="10">
        <v>7127199</v>
      </c>
      <c r="C220" s="10">
        <v>41770</v>
      </c>
      <c r="D220" s="10" t="s">
        <v>245</v>
      </c>
      <c r="E220" s="10" t="s">
        <v>80</v>
      </c>
      <c r="F220" s="10" t="s">
        <v>241</v>
      </c>
      <c r="G220" s="10" t="s">
        <v>241</v>
      </c>
      <c r="H220" s="10" t="s">
        <v>242</v>
      </c>
      <c r="I220" s="10">
        <v>2665677</v>
      </c>
      <c r="L220" s="10">
        <v>2716981</v>
      </c>
      <c r="O220" s="10">
        <v>51304</v>
      </c>
      <c r="P220" s="10">
        <v>0</v>
      </c>
      <c r="Q220" s="10">
        <v>51315.275999999998</v>
      </c>
    </row>
    <row r="221" spans="1:17" ht="14.4">
      <c r="A221" s="3" t="str">
        <f t="shared" si="3"/>
        <v>XEL625798</v>
      </c>
      <c r="B221" s="10">
        <v>7127199</v>
      </c>
      <c r="C221" s="10">
        <v>41770</v>
      </c>
      <c r="D221" s="10" t="s">
        <v>245</v>
      </c>
      <c r="E221" s="10" t="s">
        <v>81</v>
      </c>
      <c r="F221" s="10" t="s">
        <v>241</v>
      </c>
      <c r="G221" s="10" t="s">
        <v>241</v>
      </c>
      <c r="H221" s="10" t="s">
        <v>242</v>
      </c>
      <c r="I221" s="10">
        <v>3772342</v>
      </c>
      <c r="L221" s="10">
        <v>3846791</v>
      </c>
      <c r="O221" s="10">
        <v>74449</v>
      </c>
      <c r="P221" s="10">
        <v>0</v>
      </c>
      <c r="Q221" s="10">
        <v>74452.1636</v>
      </c>
    </row>
    <row r="222" spans="1:17" ht="14.4">
      <c r="A222" s="3" t="str">
        <f t="shared" si="3"/>
        <v>XKK411338</v>
      </c>
      <c r="B222" s="10">
        <v>7127199</v>
      </c>
      <c r="C222" s="10">
        <v>41770</v>
      </c>
      <c r="D222" s="10" t="s">
        <v>246</v>
      </c>
      <c r="E222" s="10" t="s">
        <v>31</v>
      </c>
      <c r="F222" s="10" t="s">
        <v>241</v>
      </c>
      <c r="G222" s="10" t="s">
        <v>241</v>
      </c>
      <c r="H222" s="10" t="s">
        <v>242</v>
      </c>
      <c r="I222" s="10">
        <v>218819</v>
      </c>
      <c r="L222" s="10">
        <v>220114</v>
      </c>
      <c r="O222" s="10">
        <v>1295</v>
      </c>
      <c r="P222" s="10">
        <v>0</v>
      </c>
      <c r="Q222" s="10">
        <v>1260.3751999999999</v>
      </c>
    </row>
    <row r="223" spans="1:17" ht="14.4">
      <c r="A223" s="3" t="str">
        <f t="shared" si="3"/>
        <v>XKK411338c</v>
      </c>
      <c r="B223" s="10">
        <v>7127199</v>
      </c>
      <c r="C223" s="10">
        <v>41770</v>
      </c>
      <c r="D223" s="10" t="s">
        <v>246</v>
      </c>
      <c r="E223" s="10" t="s">
        <v>31</v>
      </c>
      <c r="F223" s="10" t="s">
        <v>2</v>
      </c>
      <c r="G223" s="10" t="s">
        <v>2</v>
      </c>
      <c r="H223" s="10" t="s">
        <v>242</v>
      </c>
      <c r="I223" s="10">
        <v>137210</v>
      </c>
      <c r="L223" s="10">
        <v>139210</v>
      </c>
      <c r="O223" s="10">
        <v>2000</v>
      </c>
      <c r="P223" s="10">
        <v>0</v>
      </c>
      <c r="Q223" s="10">
        <v>1999.3425</v>
      </c>
    </row>
    <row r="224" spans="1:17" ht="14.4">
      <c r="A224" s="3" t="str">
        <f t="shared" si="3"/>
        <v>XKK415638</v>
      </c>
      <c r="B224" s="10">
        <v>7127199</v>
      </c>
      <c r="C224" s="10">
        <v>41770</v>
      </c>
      <c r="D224" s="10" t="s">
        <v>246</v>
      </c>
      <c r="E224" s="10" t="s">
        <v>83</v>
      </c>
      <c r="F224" s="10" t="s">
        <v>241</v>
      </c>
      <c r="G224" s="10" t="s">
        <v>241</v>
      </c>
      <c r="H224" s="10" t="s">
        <v>242</v>
      </c>
      <c r="I224" s="10">
        <v>239610</v>
      </c>
      <c r="L224" s="10">
        <v>242074</v>
      </c>
      <c r="O224" s="10">
        <v>2464</v>
      </c>
      <c r="P224" s="10">
        <v>0</v>
      </c>
      <c r="Q224" s="10">
        <v>2430.7235999999998</v>
      </c>
    </row>
    <row r="225" spans="1:17" ht="14.4">
      <c r="A225" s="3" t="str">
        <f t="shared" si="3"/>
        <v>XKK415638c</v>
      </c>
      <c r="B225" s="10">
        <v>7127199</v>
      </c>
      <c r="C225" s="10">
        <v>41770</v>
      </c>
      <c r="D225" s="10" t="s">
        <v>246</v>
      </c>
      <c r="E225" s="10" t="s">
        <v>83</v>
      </c>
      <c r="F225" s="10" t="s">
        <v>2</v>
      </c>
      <c r="G225" s="10" t="s">
        <v>2</v>
      </c>
      <c r="H225" s="10" t="s">
        <v>242</v>
      </c>
      <c r="I225" s="10">
        <v>209278</v>
      </c>
      <c r="L225" s="10">
        <v>211391</v>
      </c>
      <c r="O225" s="10">
        <v>2113</v>
      </c>
      <c r="P225" s="10">
        <v>0</v>
      </c>
      <c r="Q225" s="10">
        <v>2112.3164999999999</v>
      </c>
    </row>
    <row r="226" spans="1:17" s="10" customFormat="1" ht="14.4">
      <c r="A226" s="3" t="str">
        <f t="shared" si="3"/>
        <v>XKK415890</v>
      </c>
      <c r="B226" s="10">
        <v>7127199</v>
      </c>
      <c r="C226" s="10">
        <v>41770</v>
      </c>
      <c r="D226" s="10" t="s">
        <v>246</v>
      </c>
      <c r="E226" s="10" t="s">
        <v>82</v>
      </c>
      <c r="F226" s="10" t="s">
        <v>241</v>
      </c>
      <c r="G226" s="10" t="s">
        <v>241</v>
      </c>
      <c r="H226" s="10" t="s">
        <v>242</v>
      </c>
      <c r="I226" s="10">
        <v>215144</v>
      </c>
      <c r="L226" s="10">
        <v>216851</v>
      </c>
      <c r="O226" s="10">
        <v>1707</v>
      </c>
      <c r="P226" s="10">
        <v>0</v>
      </c>
      <c r="Q226" s="10">
        <v>1710.5092</v>
      </c>
    </row>
    <row r="227" spans="1:17" s="10" customFormat="1" ht="14.4">
      <c r="A227" s="3" t="str">
        <f t="shared" si="3"/>
        <v>XKK415890c</v>
      </c>
      <c r="B227" s="10">
        <v>7127199</v>
      </c>
      <c r="C227" s="10">
        <v>41770</v>
      </c>
      <c r="D227" s="10" t="s">
        <v>246</v>
      </c>
      <c r="E227" s="10" t="s">
        <v>82</v>
      </c>
      <c r="F227" s="10" t="s">
        <v>2</v>
      </c>
      <c r="G227" s="10" t="s">
        <v>2</v>
      </c>
      <c r="H227" s="10" t="s">
        <v>242</v>
      </c>
      <c r="I227" s="10">
        <v>334510</v>
      </c>
      <c r="L227" s="10">
        <v>337988</v>
      </c>
      <c r="O227" s="10">
        <v>3478</v>
      </c>
      <c r="P227" s="10">
        <v>0</v>
      </c>
      <c r="Q227" s="10">
        <v>3478.41</v>
      </c>
    </row>
    <row r="228" spans="1:17" s="10" customFormat="1" ht="14.4">
      <c r="A228" s="3" t="str">
        <f t="shared" si="3"/>
        <v>XKK415926</v>
      </c>
      <c r="B228" s="10">
        <v>7127199</v>
      </c>
      <c r="C228" s="10">
        <v>41770</v>
      </c>
      <c r="D228" s="10" t="s">
        <v>246</v>
      </c>
      <c r="E228" s="10" t="s">
        <v>84</v>
      </c>
      <c r="F228" s="10" t="s">
        <v>241</v>
      </c>
      <c r="G228" s="10" t="s">
        <v>241</v>
      </c>
      <c r="H228" s="10" t="s">
        <v>242</v>
      </c>
      <c r="I228" s="10">
        <v>235747</v>
      </c>
      <c r="L228" s="10">
        <v>237747</v>
      </c>
      <c r="O228" s="10">
        <v>2000</v>
      </c>
      <c r="P228" s="10">
        <v>0</v>
      </c>
      <c r="Q228" s="10">
        <v>1980.5896</v>
      </c>
    </row>
    <row r="229" spans="1:17" s="10" customFormat="1" ht="14.4">
      <c r="A229" s="3" t="str">
        <f t="shared" si="3"/>
        <v>XKK415926c</v>
      </c>
      <c r="B229" s="10">
        <v>7127199</v>
      </c>
      <c r="C229" s="10">
        <v>41770</v>
      </c>
      <c r="D229" s="10" t="s">
        <v>246</v>
      </c>
      <c r="E229" s="10" t="s">
        <v>84</v>
      </c>
      <c r="F229" s="10" t="s">
        <v>2</v>
      </c>
      <c r="G229" s="10" t="s">
        <v>2</v>
      </c>
      <c r="H229" s="10" t="s">
        <v>242</v>
      </c>
      <c r="I229" s="10">
        <v>341349</v>
      </c>
      <c r="L229" s="10">
        <v>344258</v>
      </c>
      <c r="O229" s="10">
        <v>2909</v>
      </c>
      <c r="P229" s="10">
        <v>0</v>
      </c>
      <c r="Q229" s="10">
        <v>2909.0805</v>
      </c>
    </row>
    <row r="233" spans="1:17">
      <c r="M233" s="75" t="s">
        <v>253</v>
      </c>
      <c r="N233" s="75"/>
      <c r="O233" s="24">
        <f>SUM(O6:O229)</f>
        <v>1860456</v>
      </c>
    </row>
    <row r="234" spans="1:17">
      <c r="M234" s="75" t="s">
        <v>254</v>
      </c>
      <c r="N234" s="75"/>
      <c r="O234" s="24" t="e">
        <f>#REF!</f>
        <v>#REF!</v>
      </c>
    </row>
    <row r="235" spans="1:17">
      <c r="M235" s="75" t="s">
        <v>255</v>
      </c>
      <c r="N235" s="75"/>
      <c r="O235" s="24" t="e">
        <f>O233-O234</f>
        <v>#REF!</v>
      </c>
    </row>
  </sheetData>
  <autoFilter ref="A5:S229"/>
  <mergeCells count="5">
    <mergeCell ref="B1:G1"/>
    <mergeCell ref="B3:D3"/>
    <mergeCell ref="M233:N233"/>
    <mergeCell ref="M234:N234"/>
    <mergeCell ref="M235:N235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E189"/>
  <sheetViews>
    <sheetView workbookViewId="0">
      <pane xSplit="1" ySplit="2" topLeftCell="B174" activePane="bottomRight" state="frozen"/>
      <selection pane="topRight"/>
      <selection pane="bottomLeft"/>
      <selection pane="bottomRight" activeCell="J203" sqref="J203"/>
    </sheetView>
  </sheetViews>
  <sheetFormatPr defaultRowHeight="13.2"/>
  <cols>
    <col min="1" max="1" width="9.21875" bestFit="1" customWidth="1"/>
    <col min="2" max="2" width="7.21875" bestFit="1" customWidth="1"/>
    <col min="3" max="3" width="18.6640625" customWidth="1"/>
    <col min="4" max="4" width="11.109375" customWidth="1"/>
    <col min="5" max="5" width="9.77734375" bestFit="1" customWidth="1"/>
  </cols>
  <sheetData>
    <row r="2" spans="1:5" ht="52.8">
      <c r="A2" s="17" t="s">
        <v>256</v>
      </c>
      <c r="B2" s="17" t="s">
        <v>257</v>
      </c>
      <c r="C2" s="17" t="s">
        <v>258</v>
      </c>
      <c r="D2" s="17" t="s">
        <v>259</v>
      </c>
      <c r="E2" s="16" t="s">
        <v>252</v>
      </c>
    </row>
    <row r="3" spans="1:5">
      <c r="A3" s="20" t="s">
        <v>88</v>
      </c>
      <c r="B3" s="21">
        <v>1</v>
      </c>
      <c r="C3" s="22">
        <v>1.05</v>
      </c>
      <c r="D3" s="23">
        <v>0.97980423280423279</v>
      </c>
      <c r="E3" s="10">
        <f>IF(B3&gt;0,B3*C3," ")</f>
        <v>1.05</v>
      </c>
    </row>
    <row r="4" spans="1:5">
      <c r="A4" s="20" t="s">
        <v>87</v>
      </c>
      <c r="B4" s="21">
        <v>1</v>
      </c>
      <c r="C4" s="22">
        <v>3.2170000000000001</v>
      </c>
      <c r="D4" s="23">
        <v>0.99470899470899465</v>
      </c>
      <c r="E4" s="10">
        <f t="shared" ref="E4:E67" si="0">IF(B4&gt;0,B4*C4," ")</f>
        <v>3.2170000000000001</v>
      </c>
    </row>
    <row r="5" spans="1:5">
      <c r="A5" s="20" t="s">
        <v>89</v>
      </c>
      <c r="B5" s="21">
        <v>0</v>
      </c>
      <c r="C5" s="22">
        <v>0</v>
      </c>
      <c r="D5" s="23">
        <v>1</v>
      </c>
      <c r="E5" s="10" t="str">
        <f t="shared" si="0"/>
        <v xml:space="preserve"> </v>
      </c>
    </row>
    <row r="6" spans="1:5">
      <c r="A6" s="20" t="s">
        <v>85</v>
      </c>
      <c r="B6" s="21">
        <v>0</v>
      </c>
      <c r="C6" s="22">
        <v>0</v>
      </c>
      <c r="D6" s="23">
        <v>1</v>
      </c>
      <c r="E6" s="10" t="str">
        <f t="shared" si="0"/>
        <v xml:space="preserve"> </v>
      </c>
    </row>
    <row r="7" spans="1:5">
      <c r="A7" s="20" t="s">
        <v>103</v>
      </c>
      <c r="B7" s="21">
        <v>0</v>
      </c>
      <c r="C7" s="22">
        <v>0</v>
      </c>
      <c r="D7" s="23">
        <v>1</v>
      </c>
      <c r="E7" s="10" t="str">
        <f t="shared" si="0"/>
        <v xml:space="preserve"> </v>
      </c>
    </row>
    <row r="8" spans="1:5">
      <c r="A8" s="20" t="s">
        <v>104</v>
      </c>
      <c r="B8" s="21">
        <v>0</v>
      </c>
      <c r="C8" s="22">
        <v>0</v>
      </c>
      <c r="D8" s="23">
        <v>1</v>
      </c>
      <c r="E8" s="10" t="str">
        <f t="shared" si="0"/>
        <v xml:space="preserve"> </v>
      </c>
    </row>
    <row r="9" spans="1:5">
      <c r="A9" s="20" t="s">
        <v>110</v>
      </c>
      <c r="B9" s="21">
        <v>1</v>
      </c>
      <c r="C9" s="22">
        <v>8.0500000000000007</v>
      </c>
      <c r="D9" s="23">
        <v>0.99285714285714288</v>
      </c>
      <c r="E9" s="10">
        <f t="shared" si="0"/>
        <v>8.0500000000000007</v>
      </c>
    </row>
    <row r="10" spans="1:5">
      <c r="A10" s="20" t="s">
        <v>21</v>
      </c>
      <c r="B10" s="21">
        <v>0</v>
      </c>
      <c r="C10" s="22">
        <v>0</v>
      </c>
      <c r="D10" s="23">
        <v>1</v>
      </c>
      <c r="E10" s="10" t="str">
        <f t="shared" si="0"/>
        <v xml:space="preserve"> </v>
      </c>
    </row>
    <row r="11" spans="1:5">
      <c r="A11" s="20" t="s">
        <v>22</v>
      </c>
      <c r="B11" s="21">
        <v>0</v>
      </c>
      <c r="C11" s="22">
        <v>0</v>
      </c>
      <c r="D11" s="23">
        <v>1</v>
      </c>
      <c r="E11" s="10" t="str">
        <f t="shared" si="0"/>
        <v xml:space="preserve"> </v>
      </c>
    </row>
    <row r="12" spans="1:5">
      <c r="A12" s="20" t="s">
        <v>23</v>
      </c>
      <c r="B12" s="21">
        <v>0</v>
      </c>
      <c r="C12" s="22">
        <v>0</v>
      </c>
      <c r="D12" s="23">
        <v>1</v>
      </c>
      <c r="E12" s="10" t="str">
        <f t="shared" si="0"/>
        <v xml:space="preserve"> </v>
      </c>
    </row>
    <row r="13" spans="1:5">
      <c r="A13" s="20" t="s">
        <v>39</v>
      </c>
      <c r="B13" s="21">
        <v>0</v>
      </c>
      <c r="C13" s="22">
        <v>0</v>
      </c>
      <c r="D13" s="23">
        <v>1</v>
      </c>
      <c r="E13" s="10" t="str">
        <f t="shared" si="0"/>
        <v xml:space="preserve"> </v>
      </c>
    </row>
    <row r="14" spans="1:5">
      <c r="A14" s="20" t="s">
        <v>40</v>
      </c>
      <c r="B14" s="21">
        <v>0</v>
      </c>
      <c r="C14" s="22">
        <v>0</v>
      </c>
      <c r="D14" s="23">
        <v>1</v>
      </c>
      <c r="E14" s="10" t="str">
        <f t="shared" si="0"/>
        <v xml:space="preserve"> </v>
      </c>
    </row>
    <row r="15" spans="1:5">
      <c r="A15" s="20" t="s">
        <v>54</v>
      </c>
      <c r="B15" s="21">
        <v>0</v>
      </c>
      <c r="C15" s="22">
        <v>0</v>
      </c>
      <c r="D15" s="23">
        <v>1</v>
      </c>
      <c r="E15" s="10" t="str">
        <f t="shared" si="0"/>
        <v xml:space="preserve"> </v>
      </c>
    </row>
    <row r="16" spans="1:5">
      <c r="A16" s="20" t="s">
        <v>73</v>
      </c>
      <c r="B16" s="21">
        <v>0</v>
      </c>
      <c r="C16" s="22">
        <v>0</v>
      </c>
      <c r="D16" s="23">
        <v>1</v>
      </c>
      <c r="E16" s="10" t="str">
        <f t="shared" si="0"/>
        <v xml:space="preserve"> </v>
      </c>
    </row>
    <row r="17" spans="1:5">
      <c r="A17" s="20" t="s">
        <v>41</v>
      </c>
      <c r="B17" s="21">
        <v>0</v>
      </c>
      <c r="C17" s="22">
        <v>0</v>
      </c>
      <c r="D17" s="23">
        <v>1</v>
      </c>
      <c r="E17" s="10" t="str">
        <f t="shared" si="0"/>
        <v xml:space="preserve"> </v>
      </c>
    </row>
    <row r="18" spans="1:5">
      <c r="A18" s="20" t="s">
        <v>55</v>
      </c>
      <c r="B18" s="21">
        <v>0</v>
      </c>
      <c r="C18" s="22">
        <v>0</v>
      </c>
      <c r="D18" s="23">
        <v>1</v>
      </c>
      <c r="E18" s="10" t="str">
        <f t="shared" si="0"/>
        <v xml:space="preserve"> </v>
      </c>
    </row>
    <row r="19" spans="1:5">
      <c r="A19" s="20" t="s">
        <v>42</v>
      </c>
      <c r="B19" s="21">
        <v>0</v>
      </c>
      <c r="C19" s="22">
        <v>0</v>
      </c>
      <c r="D19" s="23">
        <v>1</v>
      </c>
      <c r="E19" s="10" t="str">
        <f t="shared" si="0"/>
        <v xml:space="preserve"> </v>
      </c>
    </row>
    <row r="20" spans="1:5">
      <c r="A20" s="20" t="s">
        <v>74</v>
      </c>
      <c r="B20" s="21">
        <v>0</v>
      </c>
      <c r="C20" s="22">
        <v>0</v>
      </c>
      <c r="D20" s="23">
        <v>1</v>
      </c>
      <c r="E20" s="10" t="str">
        <f t="shared" si="0"/>
        <v xml:space="preserve"> </v>
      </c>
    </row>
    <row r="21" spans="1:5">
      <c r="A21" s="20" t="s">
        <v>56</v>
      </c>
      <c r="B21" s="21">
        <v>0</v>
      </c>
      <c r="C21" s="22">
        <v>0</v>
      </c>
      <c r="D21" s="23">
        <v>1</v>
      </c>
      <c r="E21" s="10" t="str">
        <f t="shared" si="0"/>
        <v xml:space="preserve"> </v>
      </c>
    </row>
    <row r="22" spans="1:5">
      <c r="A22" s="20" t="s">
        <v>43</v>
      </c>
      <c r="B22" s="21">
        <v>1</v>
      </c>
      <c r="C22" s="22">
        <v>0.91700000000000004</v>
      </c>
      <c r="D22" s="23">
        <v>0.99417989417989416</v>
      </c>
      <c r="E22" s="10">
        <f t="shared" si="0"/>
        <v>0.91700000000000004</v>
      </c>
    </row>
    <row r="23" spans="1:5">
      <c r="A23" s="20" t="s">
        <v>44</v>
      </c>
      <c r="B23" s="21">
        <v>0</v>
      </c>
      <c r="C23" s="22">
        <v>0</v>
      </c>
      <c r="D23" s="23">
        <v>1</v>
      </c>
      <c r="E23" s="10" t="str">
        <f t="shared" si="0"/>
        <v xml:space="preserve"> </v>
      </c>
    </row>
    <row r="24" spans="1:5">
      <c r="A24" s="20" t="s">
        <v>45</v>
      </c>
      <c r="B24" s="21">
        <v>0</v>
      </c>
      <c r="C24" s="22">
        <v>0</v>
      </c>
      <c r="D24" s="23">
        <v>1</v>
      </c>
      <c r="E24" s="10" t="str">
        <f t="shared" si="0"/>
        <v xml:space="preserve"> </v>
      </c>
    </row>
    <row r="25" spans="1:5">
      <c r="A25" s="20" t="s">
        <v>46</v>
      </c>
      <c r="B25" s="21">
        <v>0</v>
      </c>
      <c r="C25" s="22">
        <v>0</v>
      </c>
      <c r="D25" s="23">
        <v>1</v>
      </c>
      <c r="E25" s="10" t="str">
        <f t="shared" si="0"/>
        <v xml:space="preserve"> </v>
      </c>
    </row>
    <row r="26" spans="1:5">
      <c r="A26" s="20" t="s">
        <v>57</v>
      </c>
      <c r="B26" s="21">
        <v>0</v>
      </c>
      <c r="C26" s="22">
        <v>0</v>
      </c>
      <c r="D26" s="23">
        <v>1</v>
      </c>
      <c r="E26" s="10" t="str">
        <f t="shared" si="0"/>
        <v xml:space="preserve"> </v>
      </c>
    </row>
    <row r="27" spans="1:5">
      <c r="A27" s="20" t="s">
        <v>58</v>
      </c>
      <c r="B27" s="21">
        <v>0</v>
      </c>
      <c r="C27" s="22">
        <v>0</v>
      </c>
      <c r="D27" s="23">
        <v>1</v>
      </c>
      <c r="E27" s="10" t="str">
        <f t="shared" si="0"/>
        <v xml:space="preserve"> </v>
      </c>
    </row>
    <row r="28" spans="1:5">
      <c r="A28" s="20" t="s">
        <v>75</v>
      </c>
      <c r="B28" s="21">
        <v>0</v>
      </c>
      <c r="C28" s="22">
        <v>0</v>
      </c>
      <c r="D28" s="23">
        <v>1</v>
      </c>
      <c r="E28" s="10" t="str">
        <f t="shared" si="0"/>
        <v xml:space="preserve"> </v>
      </c>
    </row>
    <row r="29" spans="1:5">
      <c r="A29" s="20" t="s">
        <v>76</v>
      </c>
      <c r="B29" s="21">
        <v>0</v>
      </c>
      <c r="C29" s="22">
        <v>0</v>
      </c>
      <c r="D29" s="23">
        <v>1</v>
      </c>
      <c r="E29" s="10" t="str">
        <f t="shared" si="0"/>
        <v xml:space="preserve"> </v>
      </c>
    </row>
    <row r="30" spans="1:5">
      <c r="A30" s="20" t="s">
        <v>47</v>
      </c>
      <c r="B30" s="21">
        <v>1</v>
      </c>
      <c r="C30" s="22">
        <v>3.85</v>
      </c>
      <c r="D30" s="23">
        <v>0.99532804232804228</v>
      </c>
      <c r="E30" s="10">
        <f t="shared" si="0"/>
        <v>3.85</v>
      </c>
    </row>
    <row r="31" spans="1:5">
      <c r="A31" s="20" t="s">
        <v>48</v>
      </c>
      <c r="B31" s="21">
        <v>0</v>
      </c>
      <c r="C31" s="22">
        <v>0</v>
      </c>
      <c r="D31" s="23">
        <v>1</v>
      </c>
      <c r="E31" s="10" t="str">
        <f t="shared" si="0"/>
        <v xml:space="preserve"> </v>
      </c>
    </row>
    <row r="32" spans="1:5">
      <c r="A32" s="20" t="s">
        <v>49</v>
      </c>
      <c r="B32" s="21">
        <v>0</v>
      </c>
      <c r="C32" s="22">
        <v>0</v>
      </c>
      <c r="D32" s="23">
        <v>1</v>
      </c>
      <c r="E32" s="10" t="str">
        <f t="shared" si="0"/>
        <v xml:space="preserve"> </v>
      </c>
    </row>
    <row r="33" spans="1:5">
      <c r="A33" s="20" t="s">
        <v>77</v>
      </c>
      <c r="B33" s="21">
        <v>0</v>
      </c>
      <c r="C33" s="22">
        <v>0</v>
      </c>
      <c r="D33" s="23">
        <v>1</v>
      </c>
      <c r="E33" s="10" t="str">
        <f t="shared" si="0"/>
        <v xml:space="preserve"> </v>
      </c>
    </row>
    <row r="34" spans="1:5">
      <c r="A34" s="20" t="s">
        <v>24</v>
      </c>
      <c r="B34" s="21">
        <v>1</v>
      </c>
      <c r="C34" s="22">
        <v>7.6830000000000007</v>
      </c>
      <c r="D34" s="23">
        <v>0.99682539682539684</v>
      </c>
      <c r="E34" s="10">
        <f t="shared" si="0"/>
        <v>7.6830000000000007</v>
      </c>
    </row>
    <row r="35" spans="1:5">
      <c r="A35" s="20" t="s">
        <v>25</v>
      </c>
      <c r="B35" s="21">
        <v>0</v>
      </c>
      <c r="C35" s="22">
        <v>0</v>
      </c>
      <c r="D35" s="23">
        <v>1</v>
      </c>
      <c r="E35" s="10" t="str">
        <f t="shared" si="0"/>
        <v xml:space="preserve"> </v>
      </c>
    </row>
    <row r="36" spans="1:5">
      <c r="A36" s="20" t="s">
        <v>26</v>
      </c>
      <c r="B36" s="21">
        <v>0</v>
      </c>
      <c r="C36" s="22">
        <v>0</v>
      </c>
      <c r="D36" s="23">
        <v>1</v>
      </c>
      <c r="E36" s="10" t="str">
        <f t="shared" si="0"/>
        <v xml:space="preserve"> </v>
      </c>
    </row>
    <row r="37" spans="1:5">
      <c r="A37" s="20" t="s">
        <v>27</v>
      </c>
      <c r="B37" s="21">
        <v>0</v>
      </c>
      <c r="C37" s="22">
        <v>0</v>
      </c>
      <c r="D37" s="23">
        <v>1</v>
      </c>
      <c r="E37" s="10" t="str">
        <f t="shared" si="0"/>
        <v xml:space="preserve"> </v>
      </c>
    </row>
    <row r="38" spans="1:5">
      <c r="A38" s="20" t="s">
        <v>28</v>
      </c>
      <c r="B38" s="21">
        <v>0</v>
      </c>
      <c r="C38" s="22">
        <v>0</v>
      </c>
      <c r="D38" s="23">
        <v>1</v>
      </c>
      <c r="E38" s="10" t="str">
        <f t="shared" si="0"/>
        <v xml:space="preserve"> </v>
      </c>
    </row>
    <row r="39" spans="1:5">
      <c r="A39" s="20" t="s">
        <v>94</v>
      </c>
      <c r="B39" s="21">
        <v>1</v>
      </c>
      <c r="C39" s="22">
        <v>2.4670000000000001</v>
      </c>
      <c r="D39" s="23">
        <v>0.99391534391534397</v>
      </c>
      <c r="E39" s="10">
        <f t="shared" si="0"/>
        <v>2.4670000000000001</v>
      </c>
    </row>
    <row r="40" spans="1:5">
      <c r="A40" s="20" t="s">
        <v>100</v>
      </c>
      <c r="B40" s="21">
        <v>0</v>
      </c>
      <c r="C40" s="22">
        <v>0</v>
      </c>
      <c r="D40" s="23">
        <v>1</v>
      </c>
      <c r="E40" s="10" t="str">
        <f t="shared" si="0"/>
        <v xml:space="preserve"> </v>
      </c>
    </row>
    <row r="41" spans="1:5">
      <c r="A41" s="20" t="s">
        <v>101</v>
      </c>
      <c r="B41" s="21">
        <v>0</v>
      </c>
      <c r="C41" s="22">
        <v>0</v>
      </c>
      <c r="D41" s="23">
        <v>1</v>
      </c>
      <c r="E41" s="10" t="str">
        <f t="shared" si="0"/>
        <v xml:space="preserve"> </v>
      </c>
    </row>
    <row r="42" spans="1:5">
      <c r="A42" s="20" t="s">
        <v>78</v>
      </c>
      <c r="B42" s="21">
        <v>0</v>
      </c>
      <c r="C42" s="22">
        <v>0</v>
      </c>
      <c r="D42" s="23">
        <v>1</v>
      </c>
      <c r="E42" s="10" t="str">
        <f t="shared" si="0"/>
        <v xml:space="preserve"> </v>
      </c>
    </row>
    <row r="43" spans="1:5">
      <c r="A43" s="20" t="s">
        <v>79</v>
      </c>
      <c r="B43" s="21">
        <v>0</v>
      </c>
      <c r="C43" s="22">
        <v>0</v>
      </c>
      <c r="D43" s="23">
        <v>1</v>
      </c>
      <c r="E43" s="10" t="str">
        <f t="shared" si="0"/>
        <v xml:space="preserve"> </v>
      </c>
    </row>
    <row r="44" spans="1:5">
      <c r="A44" s="20" t="s">
        <v>80</v>
      </c>
      <c r="B44" s="21">
        <v>0</v>
      </c>
      <c r="C44" s="22">
        <v>0</v>
      </c>
      <c r="D44" s="23">
        <v>1</v>
      </c>
      <c r="E44" s="10" t="str">
        <f t="shared" si="0"/>
        <v xml:space="preserve"> </v>
      </c>
    </row>
    <row r="45" spans="1:5">
      <c r="A45" s="20" t="s">
        <v>81</v>
      </c>
      <c r="B45" s="21">
        <v>0</v>
      </c>
      <c r="C45" s="22">
        <v>0</v>
      </c>
      <c r="D45" s="23">
        <v>1</v>
      </c>
      <c r="E45" s="10" t="str">
        <f t="shared" si="0"/>
        <v xml:space="preserve"> </v>
      </c>
    </row>
    <row r="46" spans="1:5">
      <c r="A46" s="20" t="s">
        <v>171</v>
      </c>
      <c r="B46" s="21">
        <v>0</v>
      </c>
      <c r="C46" s="22">
        <v>0</v>
      </c>
      <c r="D46" s="23">
        <v>1</v>
      </c>
      <c r="E46" s="10" t="str">
        <f t="shared" si="0"/>
        <v xml:space="preserve"> </v>
      </c>
    </row>
    <row r="47" spans="1:5">
      <c r="A47" s="20" t="s">
        <v>172</v>
      </c>
      <c r="B47" s="21">
        <v>0</v>
      </c>
      <c r="C47" s="22">
        <v>0</v>
      </c>
      <c r="D47" s="23">
        <v>1</v>
      </c>
      <c r="E47" s="10" t="str">
        <f t="shared" si="0"/>
        <v xml:space="preserve"> </v>
      </c>
    </row>
    <row r="48" spans="1:5">
      <c r="A48" s="20" t="s">
        <v>173</v>
      </c>
      <c r="B48" s="21">
        <v>0</v>
      </c>
      <c r="C48" s="22">
        <v>0</v>
      </c>
      <c r="D48" s="23">
        <v>1</v>
      </c>
      <c r="E48" s="10" t="str">
        <f t="shared" si="0"/>
        <v xml:space="preserve"> </v>
      </c>
    </row>
    <row r="49" spans="1:5">
      <c r="A49" s="20" t="s">
        <v>125</v>
      </c>
      <c r="B49" s="21">
        <v>0</v>
      </c>
      <c r="C49" s="22">
        <v>0</v>
      </c>
      <c r="D49" s="23">
        <v>1</v>
      </c>
      <c r="E49" s="10" t="str">
        <f t="shared" si="0"/>
        <v xml:space="preserve"> </v>
      </c>
    </row>
    <row r="50" spans="1:5">
      <c r="A50" s="20" t="s">
        <v>114</v>
      </c>
      <c r="B50" s="21">
        <v>0</v>
      </c>
      <c r="C50" s="22">
        <v>0</v>
      </c>
      <c r="D50" s="23">
        <v>1</v>
      </c>
      <c r="E50" s="10" t="str">
        <f t="shared" si="0"/>
        <v xml:space="preserve"> </v>
      </c>
    </row>
    <row r="51" spans="1:5">
      <c r="A51" s="20" t="s">
        <v>115</v>
      </c>
      <c r="B51" s="21">
        <v>0</v>
      </c>
      <c r="C51" s="22">
        <v>0</v>
      </c>
      <c r="D51" s="23">
        <v>1</v>
      </c>
      <c r="E51" s="10" t="str">
        <f t="shared" si="0"/>
        <v xml:space="preserve"> </v>
      </c>
    </row>
    <row r="52" spans="1:5">
      <c r="A52" s="20" t="s">
        <v>126</v>
      </c>
      <c r="B52" s="21">
        <v>0</v>
      </c>
      <c r="C52" s="22">
        <v>0</v>
      </c>
      <c r="D52" s="23">
        <v>1</v>
      </c>
      <c r="E52" s="10" t="str">
        <f t="shared" si="0"/>
        <v xml:space="preserve"> </v>
      </c>
    </row>
    <row r="53" spans="1:5">
      <c r="A53" s="20" t="s">
        <v>141</v>
      </c>
      <c r="B53" s="21">
        <v>0</v>
      </c>
      <c r="C53" s="22">
        <v>0</v>
      </c>
      <c r="D53" s="23">
        <v>1</v>
      </c>
      <c r="E53" s="10" t="str">
        <f t="shared" si="0"/>
        <v xml:space="preserve"> </v>
      </c>
    </row>
    <row r="54" spans="1:5">
      <c r="A54" s="20" t="s">
        <v>142</v>
      </c>
      <c r="B54" s="21">
        <v>0</v>
      </c>
      <c r="C54" s="22">
        <v>0</v>
      </c>
      <c r="D54" s="23">
        <v>1</v>
      </c>
      <c r="E54" s="10" t="str">
        <f t="shared" si="0"/>
        <v xml:space="preserve"> </v>
      </c>
    </row>
    <row r="55" spans="1:5">
      <c r="A55" s="20" t="s">
        <v>158</v>
      </c>
      <c r="B55" s="21">
        <v>0</v>
      </c>
      <c r="C55" s="22">
        <v>0</v>
      </c>
      <c r="D55" s="23">
        <v>1</v>
      </c>
      <c r="E55" s="10" t="str">
        <f t="shared" si="0"/>
        <v xml:space="preserve"> </v>
      </c>
    </row>
    <row r="56" spans="1:5">
      <c r="A56" s="20" t="s">
        <v>152</v>
      </c>
      <c r="B56" s="21">
        <v>0</v>
      </c>
      <c r="C56" s="22">
        <v>0</v>
      </c>
      <c r="D56" s="23">
        <v>1</v>
      </c>
      <c r="E56" s="10" t="str">
        <f t="shared" si="0"/>
        <v xml:space="preserve"> </v>
      </c>
    </row>
    <row r="57" spans="1:5">
      <c r="A57" s="20" t="s">
        <v>163</v>
      </c>
      <c r="B57" s="21">
        <v>0</v>
      </c>
      <c r="C57" s="22">
        <v>0</v>
      </c>
      <c r="D57" s="23">
        <v>1</v>
      </c>
      <c r="E57" s="10" t="str">
        <f t="shared" si="0"/>
        <v xml:space="preserve"> </v>
      </c>
    </row>
    <row r="58" spans="1:5">
      <c r="A58" s="20" t="s">
        <v>164</v>
      </c>
      <c r="B58" s="21">
        <v>0</v>
      </c>
      <c r="C58" s="22">
        <v>0</v>
      </c>
      <c r="D58" s="23">
        <v>1</v>
      </c>
      <c r="E58" s="10" t="str">
        <f t="shared" si="0"/>
        <v xml:space="preserve"> </v>
      </c>
    </row>
    <row r="59" spans="1:5">
      <c r="A59" s="20" t="s">
        <v>202</v>
      </c>
      <c r="B59" s="21">
        <v>0</v>
      </c>
      <c r="C59" s="22">
        <v>0</v>
      </c>
      <c r="D59" s="23">
        <v>1</v>
      </c>
      <c r="E59" s="10" t="str">
        <f t="shared" si="0"/>
        <v xml:space="preserve"> </v>
      </c>
    </row>
    <row r="60" spans="1:5">
      <c r="A60" s="20" t="s">
        <v>174</v>
      </c>
      <c r="B60" s="21">
        <v>0</v>
      </c>
      <c r="C60" s="22">
        <v>0</v>
      </c>
      <c r="D60" s="23">
        <v>1</v>
      </c>
      <c r="E60" s="10" t="str">
        <f t="shared" si="0"/>
        <v xml:space="preserve"> </v>
      </c>
    </row>
    <row r="61" spans="1:5">
      <c r="A61" s="20" t="s">
        <v>176</v>
      </c>
      <c r="B61" s="21">
        <v>0</v>
      </c>
      <c r="C61" s="22">
        <v>0</v>
      </c>
      <c r="D61" s="23">
        <v>1</v>
      </c>
      <c r="E61" s="10" t="str">
        <f t="shared" si="0"/>
        <v xml:space="preserve"> </v>
      </c>
    </row>
    <row r="62" spans="1:5">
      <c r="A62" s="20" t="s">
        <v>177</v>
      </c>
      <c r="B62" s="21">
        <v>0</v>
      </c>
      <c r="C62" s="22">
        <v>0</v>
      </c>
      <c r="D62" s="23">
        <v>1</v>
      </c>
      <c r="E62" s="10" t="str">
        <f t="shared" si="0"/>
        <v xml:space="preserve"> </v>
      </c>
    </row>
    <row r="63" spans="1:5">
      <c r="A63" s="20" t="s">
        <v>178</v>
      </c>
      <c r="B63" s="21">
        <v>0</v>
      </c>
      <c r="C63" s="22">
        <v>0</v>
      </c>
      <c r="D63" s="23">
        <v>1</v>
      </c>
      <c r="E63" s="10" t="str">
        <f t="shared" si="0"/>
        <v xml:space="preserve"> </v>
      </c>
    </row>
    <row r="64" spans="1:5">
      <c r="A64" s="20" t="s">
        <v>179</v>
      </c>
      <c r="B64" s="21">
        <v>0</v>
      </c>
      <c r="C64" s="22">
        <v>0</v>
      </c>
      <c r="D64" s="23">
        <v>1</v>
      </c>
      <c r="E64" s="10" t="str">
        <f t="shared" si="0"/>
        <v xml:space="preserve"> </v>
      </c>
    </row>
    <row r="65" spans="1:5">
      <c r="A65" s="20" t="s">
        <v>180</v>
      </c>
      <c r="B65" s="21">
        <v>0</v>
      </c>
      <c r="C65" s="22">
        <v>0</v>
      </c>
      <c r="D65" s="23">
        <v>1</v>
      </c>
      <c r="E65" s="10" t="str">
        <f t="shared" si="0"/>
        <v xml:space="preserve"> </v>
      </c>
    </row>
    <row r="66" spans="1:5">
      <c r="A66" s="20" t="s">
        <v>181</v>
      </c>
      <c r="B66" s="21">
        <v>0</v>
      </c>
      <c r="C66" s="22">
        <v>0</v>
      </c>
      <c r="D66" s="23">
        <v>1</v>
      </c>
      <c r="E66" s="10" t="str">
        <f t="shared" si="0"/>
        <v xml:space="preserve"> </v>
      </c>
    </row>
    <row r="67" spans="1:5">
      <c r="A67" s="20" t="s">
        <v>186</v>
      </c>
      <c r="B67" s="21">
        <v>0</v>
      </c>
      <c r="C67" s="22">
        <v>0</v>
      </c>
      <c r="D67" s="23">
        <v>1</v>
      </c>
      <c r="E67" s="10" t="str">
        <f t="shared" si="0"/>
        <v xml:space="preserve"> </v>
      </c>
    </row>
    <row r="68" spans="1:5">
      <c r="A68" s="20" t="s">
        <v>187</v>
      </c>
      <c r="B68" s="21">
        <v>0</v>
      </c>
      <c r="C68" s="22">
        <v>0</v>
      </c>
      <c r="D68" s="23">
        <v>1</v>
      </c>
      <c r="E68" s="10" t="str">
        <f t="shared" ref="E68:E131" si="1">IF(B68&gt;0,B68*C68," ")</f>
        <v xml:space="preserve"> </v>
      </c>
    </row>
    <row r="69" spans="1:5">
      <c r="A69" s="20" t="s">
        <v>188</v>
      </c>
      <c r="B69" s="21">
        <v>0</v>
      </c>
      <c r="C69" s="22">
        <v>0</v>
      </c>
      <c r="D69" s="23">
        <v>1</v>
      </c>
      <c r="E69" s="10" t="str">
        <f t="shared" si="1"/>
        <v xml:space="preserve"> </v>
      </c>
    </row>
    <row r="70" spans="1:5">
      <c r="A70" s="20" t="s">
        <v>196</v>
      </c>
      <c r="B70" s="21">
        <v>0</v>
      </c>
      <c r="C70" s="22">
        <v>0</v>
      </c>
      <c r="D70" s="23">
        <v>1</v>
      </c>
      <c r="E70" s="10" t="str">
        <f t="shared" si="1"/>
        <v xml:space="preserve"> </v>
      </c>
    </row>
    <row r="71" spans="1:5">
      <c r="A71" s="20" t="s">
        <v>189</v>
      </c>
      <c r="B71" s="21">
        <v>0</v>
      </c>
      <c r="C71" s="22">
        <v>0</v>
      </c>
      <c r="D71" s="23">
        <v>1</v>
      </c>
      <c r="E71" s="10" t="str">
        <f t="shared" si="1"/>
        <v xml:space="preserve"> </v>
      </c>
    </row>
    <row r="72" spans="1:5">
      <c r="A72" s="20" t="s">
        <v>121</v>
      </c>
      <c r="B72" s="21">
        <v>0</v>
      </c>
      <c r="C72" s="22">
        <v>0</v>
      </c>
      <c r="D72" s="23">
        <v>1</v>
      </c>
      <c r="E72" s="10" t="str">
        <f t="shared" si="1"/>
        <v xml:space="preserve"> </v>
      </c>
    </row>
    <row r="73" spans="1:5">
      <c r="A73" s="20" t="s">
        <v>143</v>
      </c>
      <c r="B73" s="21">
        <v>0</v>
      </c>
      <c r="C73" s="22">
        <v>0</v>
      </c>
      <c r="D73" s="23">
        <v>1</v>
      </c>
      <c r="E73" s="10" t="str">
        <f t="shared" si="1"/>
        <v xml:space="preserve"> </v>
      </c>
    </row>
    <row r="74" spans="1:5">
      <c r="A74" s="20" t="s">
        <v>169</v>
      </c>
      <c r="B74" s="21">
        <v>1</v>
      </c>
      <c r="C74" s="22">
        <v>3.383</v>
      </c>
      <c r="D74" s="23">
        <v>0.99470899470899465</v>
      </c>
      <c r="E74" s="10">
        <f t="shared" si="1"/>
        <v>3.383</v>
      </c>
    </row>
    <row r="75" spans="1:5">
      <c r="A75" s="20" t="s">
        <v>131</v>
      </c>
      <c r="B75" s="21">
        <v>0</v>
      </c>
      <c r="C75" s="22">
        <v>0</v>
      </c>
      <c r="D75" s="23">
        <v>1</v>
      </c>
      <c r="E75" s="10" t="str">
        <f t="shared" si="1"/>
        <v xml:space="preserve"> </v>
      </c>
    </row>
    <row r="76" spans="1:5">
      <c r="A76" s="20" t="s">
        <v>132</v>
      </c>
      <c r="B76" s="21">
        <v>1</v>
      </c>
      <c r="C76" s="22">
        <v>4.7330000000000005</v>
      </c>
      <c r="D76" s="23">
        <v>0.98959259259259258</v>
      </c>
      <c r="E76" s="10">
        <f t="shared" si="1"/>
        <v>4.7330000000000005</v>
      </c>
    </row>
    <row r="77" spans="1:5">
      <c r="A77" s="20" t="s">
        <v>144</v>
      </c>
      <c r="B77" s="21">
        <v>0</v>
      </c>
      <c r="C77" s="22">
        <v>0</v>
      </c>
      <c r="D77" s="23">
        <v>1</v>
      </c>
      <c r="E77" s="10" t="str">
        <f t="shared" si="1"/>
        <v xml:space="preserve"> </v>
      </c>
    </row>
    <row r="78" spans="1:5">
      <c r="A78" s="20" t="s">
        <v>133</v>
      </c>
      <c r="B78" s="21">
        <v>0</v>
      </c>
      <c r="C78" s="22">
        <v>0</v>
      </c>
      <c r="D78" s="23">
        <v>1</v>
      </c>
      <c r="E78" s="10" t="str">
        <f t="shared" si="1"/>
        <v xml:space="preserve"> </v>
      </c>
    </row>
    <row r="79" spans="1:5">
      <c r="A79" s="20" t="s">
        <v>145</v>
      </c>
      <c r="B79" s="21">
        <v>1</v>
      </c>
      <c r="C79" s="22">
        <v>3.3000000000000003</v>
      </c>
      <c r="D79" s="23">
        <v>0.97760317460317447</v>
      </c>
      <c r="E79" s="10">
        <f t="shared" si="1"/>
        <v>3.3000000000000003</v>
      </c>
    </row>
    <row r="80" spans="1:5">
      <c r="A80" s="20" t="s">
        <v>146</v>
      </c>
      <c r="B80" s="21">
        <v>0</v>
      </c>
      <c r="C80" s="22">
        <v>0</v>
      </c>
      <c r="D80" s="23">
        <v>1</v>
      </c>
      <c r="E80" s="10" t="str">
        <f t="shared" si="1"/>
        <v xml:space="preserve"> </v>
      </c>
    </row>
    <row r="81" spans="1:5">
      <c r="A81" s="20" t="s">
        <v>165</v>
      </c>
      <c r="B81" s="21">
        <v>0</v>
      </c>
      <c r="C81" s="22">
        <v>0</v>
      </c>
      <c r="D81" s="23">
        <v>1</v>
      </c>
      <c r="E81" s="10" t="str">
        <f t="shared" si="1"/>
        <v xml:space="preserve"> </v>
      </c>
    </row>
    <row r="82" spans="1:5">
      <c r="A82" s="20" t="s">
        <v>170</v>
      </c>
      <c r="B82" s="21">
        <v>0</v>
      </c>
      <c r="C82" s="22">
        <v>0</v>
      </c>
      <c r="D82" s="23">
        <v>1</v>
      </c>
      <c r="E82" s="10" t="str">
        <f t="shared" si="1"/>
        <v xml:space="preserve"> </v>
      </c>
    </row>
    <row r="83" spans="1:5">
      <c r="A83" s="20" t="s">
        <v>182</v>
      </c>
      <c r="B83" s="21">
        <v>0</v>
      </c>
      <c r="C83" s="22">
        <v>0</v>
      </c>
      <c r="D83" s="23">
        <v>1</v>
      </c>
      <c r="E83" s="10" t="str">
        <f t="shared" si="1"/>
        <v xml:space="preserve"> </v>
      </c>
    </row>
    <row r="84" spans="1:5">
      <c r="A84" s="20" t="s">
        <v>184</v>
      </c>
      <c r="B84" s="21">
        <v>0</v>
      </c>
      <c r="C84" s="22">
        <v>0</v>
      </c>
      <c r="D84" s="23">
        <v>1</v>
      </c>
      <c r="E84" s="10" t="str">
        <f t="shared" si="1"/>
        <v xml:space="preserve"> </v>
      </c>
    </row>
    <row r="85" spans="1:5">
      <c r="A85" s="20" t="s">
        <v>203</v>
      </c>
      <c r="B85" s="21">
        <v>1</v>
      </c>
      <c r="C85" s="22">
        <v>0.86699999999999999</v>
      </c>
      <c r="D85" s="23">
        <v>0.99559259259259258</v>
      </c>
      <c r="E85" s="10">
        <f t="shared" si="1"/>
        <v>0.86699999999999999</v>
      </c>
    </row>
    <row r="86" spans="1:5">
      <c r="A86" s="20" t="s">
        <v>153</v>
      </c>
      <c r="B86" s="21">
        <v>0</v>
      </c>
      <c r="C86" s="22">
        <v>0</v>
      </c>
      <c r="D86" s="23">
        <v>1</v>
      </c>
      <c r="E86" s="10" t="str">
        <f t="shared" si="1"/>
        <v xml:space="preserve"> </v>
      </c>
    </row>
    <row r="87" spans="1:5">
      <c r="A87" s="20" t="s">
        <v>154</v>
      </c>
      <c r="B87" s="21">
        <v>1</v>
      </c>
      <c r="C87" s="22">
        <v>5.2670000000000003</v>
      </c>
      <c r="D87" s="23">
        <v>0.96489947089947092</v>
      </c>
      <c r="E87" s="10">
        <f t="shared" si="1"/>
        <v>5.2670000000000003</v>
      </c>
    </row>
    <row r="88" spans="1:5">
      <c r="A88" s="20" t="s">
        <v>190</v>
      </c>
      <c r="B88" s="21">
        <v>1</v>
      </c>
      <c r="C88" s="22">
        <v>6.633</v>
      </c>
      <c r="D88" s="23">
        <v>0.9972645502645503</v>
      </c>
      <c r="E88" s="10">
        <f t="shared" si="1"/>
        <v>6.633</v>
      </c>
    </row>
    <row r="89" spans="1:5">
      <c r="A89" s="20" t="s">
        <v>191</v>
      </c>
      <c r="B89" s="21">
        <v>3</v>
      </c>
      <c r="C89" s="22">
        <v>4.0609999999999999</v>
      </c>
      <c r="D89" s="23">
        <v>0.90105820105820111</v>
      </c>
      <c r="E89" s="10">
        <f t="shared" si="1"/>
        <v>12.183</v>
      </c>
    </row>
    <row r="90" spans="1:5">
      <c r="A90" s="20" t="s">
        <v>200</v>
      </c>
      <c r="B90" s="21">
        <v>0</v>
      </c>
      <c r="C90" s="22">
        <v>0</v>
      </c>
      <c r="D90" s="23">
        <v>1</v>
      </c>
      <c r="E90" s="10" t="str">
        <f t="shared" si="1"/>
        <v xml:space="preserve"> </v>
      </c>
    </row>
    <row r="91" spans="1:5">
      <c r="A91" s="20" t="s">
        <v>216</v>
      </c>
      <c r="B91" s="21">
        <v>2</v>
      </c>
      <c r="C91" s="22">
        <v>1.95</v>
      </c>
      <c r="D91" s="23">
        <v>0.97204232804232804</v>
      </c>
      <c r="E91" s="10">
        <f t="shared" si="1"/>
        <v>3.9</v>
      </c>
    </row>
    <row r="92" spans="1:5">
      <c r="A92" s="20" t="s">
        <v>217</v>
      </c>
      <c r="B92" s="21">
        <v>0</v>
      </c>
      <c r="C92" s="22">
        <v>0</v>
      </c>
      <c r="D92" s="23">
        <v>1</v>
      </c>
      <c r="E92" s="10" t="str">
        <f t="shared" si="1"/>
        <v xml:space="preserve"> </v>
      </c>
    </row>
    <row r="93" spans="1:5">
      <c r="A93" s="20" t="s">
        <v>209</v>
      </c>
      <c r="B93" s="21">
        <v>0</v>
      </c>
      <c r="C93" s="22">
        <v>0</v>
      </c>
      <c r="D93" s="23">
        <v>1</v>
      </c>
      <c r="E93" s="10" t="str">
        <f t="shared" si="1"/>
        <v xml:space="preserve"> </v>
      </c>
    </row>
    <row r="94" spans="1:5">
      <c r="A94" s="20" t="s">
        <v>212</v>
      </c>
      <c r="B94" s="21">
        <v>0</v>
      </c>
      <c r="C94" s="22">
        <v>0</v>
      </c>
      <c r="D94" s="23">
        <v>1</v>
      </c>
      <c r="E94" s="10" t="str">
        <f t="shared" si="1"/>
        <v xml:space="preserve"> </v>
      </c>
    </row>
    <row r="95" spans="1:5">
      <c r="A95" s="20" t="s">
        <v>219</v>
      </c>
      <c r="B95" s="21">
        <v>0</v>
      </c>
      <c r="C95" s="22">
        <v>0</v>
      </c>
      <c r="D95" s="23">
        <v>1</v>
      </c>
      <c r="E95" s="10" t="str">
        <f t="shared" si="1"/>
        <v xml:space="preserve"> </v>
      </c>
    </row>
    <row r="96" spans="1:5">
      <c r="A96" s="20" t="s">
        <v>247</v>
      </c>
      <c r="B96" s="21">
        <v>0</v>
      </c>
      <c r="C96" s="22">
        <v>0</v>
      </c>
      <c r="D96" s="23">
        <v>1</v>
      </c>
      <c r="E96" s="10" t="str">
        <f t="shared" si="1"/>
        <v xml:space="preserve"> </v>
      </c>
    </row>
    <row r="97" spans="1:5">
      <c r="A97" s="20" t="s">
        <v>248</v>
      </c>
      <c r="B97" s="21">
        <v>0</v>
      </c>
      <c r="C97" s="22">
        <v>0</v>
      </c>
      <c r="D97" s="23">
        <v>1</v>
      </c>
      <c r="E97" s="10" t="str">
        <f t="shared" si="1"/>
        <v xml:space="preserve"> </v>
      </c>
    </row>
    <row r="98" spans="1:5">
      <c r="A98" s="20" t="s">
        <v>249</v>
      </c>
      <c r="B98" s="21">
        <v>0</v>
      </c>
      <c r="C98" s="22">
        <v>0</v>
      </c>
      <c r="D98" s="23">
        <v>1</v>
      </c>
      <c r="E98" s="10" t="str">
        <f t="shared" si="1"/>
        <v xml:space="preserve"> </v>
      </c>
    </row>
    <row r="99" spans="1:5">
      <c r="A99" s="20" t="s">
        <v>130</v>
      </c>
      <c r="B99" s="21">
        <v>0</v>
      </c>
      <c r="C99" s="22">
        <v>0</v>
      </c>
      <c r="D99" s="23">
        <v>1</v>
      </c>
      <c r="E99" s="10" t="str">
        <f t="shared" si="1"/>
        <v xml:space="preserve"> </v>
      </c>
    </row>
    <row r="100" spans="1:5">
      <c r="A100" s="20" t="s">
        <v>129</v>
      </c>
      <c r="B100" s="21">
        <v>0</v>
      </c>
      <c r="C100" s="22">
        <v>0</v>
      </c>
      <c r="D100" s="23">
        <v>1</v>
      </c>
      <c r="E100" s="10" t="str">
        <f t="shared" si="1"/>
        <v xml:space="preserve"> </v>
      </c>
    </row>
    <row r="101" spans="1:5">
      <c r="A101" s="20" t="s">
        <v>160</v>
      </c>
      <c r="B101" s="21">
        <v>0</v>
      </c>
      <c r="C101" s="22">
        <v>0</v>
      </c>
      <c r="D101" s="23">
        <v>1</v>
      </c>
      <c r="E101" s="10" t="str">
        <f t="shared" si="1"/>
        <v xml:space="preserve"> </v>
      </c>
    </row>
    <row r="102" spans="1:5">
      <c r="A102" s="20" t="s">
        <v>151</v>
      </c>
      <c r="B102" s="21">
        <v>0</v>
      </c>
      <c r="C102" s="22">
        <v>0</v>
      </c>
      <c r="D102" s="23">
        <v>1</v>
      </c>
      <c r="E102" s="10" t="str">
        <f t="shared" si="1"/>
        <v xml:space="preserve"> </v>
      </c>
    </row>
    <row r="103" spans="1:5">
      <c r="A103" s="20" t="s">
        <v>157</v>
      </c>
      <c r="B103" s="21">
        <v>0</v>
      </c>
      <c r="C103" s="22">
        <v>0</v>
      </c>
      <c r="D103" s="23">
        <v>1</v>
      </c>
      <c r="E103" s="10" t="str">
        <f t="shared" si="1"/>
        <v xml:space="preserve"> </v>
      </c>
    </row>
    <row r="104" spans="1:5">
      <c r="A104" s="20" t="s">
        <v>167</v>
      </c>
      <c r="B104" s="21">
        <v>1</v>
      </c>
      <c r="C104" s="22">
        <v>0.25</v>
      </c>
      <c r="D104" s="23">
        <v>0.99523809523809514</v>
      </c>
      <c r="E104" s="10">
        <f t="shared" si="1"/>
        <v>0.25</v>
      </c>
    </row>
    <row r="105" spans="1:5">
      <c r="A105" s="20" t="s">
        <v>11</v>
      </c>
      <c r="B105" s="21">
        <v>0</v>
      </c>
      <c r="C105" s="22">
        <v>0</v>
      </c>
      <c r="D105" s="23">
        <v>1</v>
      </c>
      <c r="E105" s="10" t="str">
        <f t="shared" si="1"/>
        <v xml:space="preserve"> </v>
      </c>
    </row>
    <row r="106" spans="1:5">
      <c r="A106" s="20" t="s">
        <v>12</v>
      </c>
      <c r="B106" s="21">
        <v>0</v>
      </c>
      <c r="C106" s="22">
        <v>0</v>
      </c>
      <c r="D106" s="23">
        <v>1</v>
      </c>
      <c r="E106" s="10" t="str">
        <f t="shared" si="1"/>
        <v xml:space="preserve"> </v>
      </c>
    </row>
    <row r="107" spans="1:5">
      <c r="A107" s="20" t="s">
        <v>36</v>
      </c>
      <c r="B107" s="21">
        <v>0</v>
      </c>
      <c r="C107" s="22">
        <v>0</v>
      </c>
      <c r="D107" s="23">
        <v>1</v>
      </c>
      <c r="E107" s="10" t="str">
        <f t="shared" si="1"/>
        <v xml:space="preserve"> </v>
      </c>
    </row>
    <row r="108" spans="1:5">
      <c r="A108" s="20" t="s">
        <v>98</v>
      </c>
      <c r="B108" s="21">
        <v>0</v>
      </c>
      <c r="C108" s="22">
        <v>0</v>
      </c>
      <c r="D108" s="23">
        <v>1</v>
      </c>
      <c r="E108" s="10" t="str">
        <f t="shared" si="1"/>
        <v xml:space="preserve"> </v>
      </c>
    </row>
    <row r="109" spans="1:5">
      <c r="A109" s="20" t="s">
        <v>90</v>
      </c>
      <c r="B109" s="21">
        <v>0</v>
      </c>
      <c r="C109" s="22">
        <v>0</v>
      </c>
      <c r="D109" s="23">
        <v>1</v>
      </c>
      <c r="E109" s="10" t="str">
        <f t="shared" si="1"/>
        <v xml:space="preserve"> </v>
      </c>
    </row>
    <row r="110" spans="1:5">
      <c r="A110" s="20" t="s">
        <v>33</v>
      </c>
      <c r="B110" s="21">
        <v>0</v>
      </c>
      <c r="C110" s="22">
        <v>0</v>
      </c>
      <c r="D110" s="23">
        <v>1</v>
      </c>
      <c r="E110" s="10" t="str">
        <f t="shared" si="1"/>
        <v xml:space="preserve"> </v>
      </c>
    </row>
    <row r="111" spans="1:5">
      <c r="A111" s="20" t="s">
        <v>91</v>
      </c>
      <c r="B111" s="21">
        <v>0</v>
      </c>
      <c r="C111" s="22">
        <v>0</v>
      </c>
      <c r="D111" s="23">
        <v>1</v>
      </c>
      <c r="E111" s="10" t="str">
        <f t="shared" si="1"/>
        <v xml:space="preserve"> </v>
      </c>
    </row>
    <row r="112" spans="1:5">
      <c r="A112" s="20" t="s">
        <v>13</v>
      </c>
      <c r="B112" s="21">
        <v>0</v>
      </c>
      <c r="C112" s="22">
        <v>0</v>
      </c>
      <c r="D112" s="23">
        <v>1</v>
      </c>
      <c r="E112" s="10" t="str">
        <f t="shared" si="1"/>
        <v xml:space="preserve"> </v>
      </c>
    </row>
    <row r="113" spans="1:5">
      <c r="A113" s="20" t="s">
        <v>14</v>
      </c>
      <c r="B113" s="21">
        <v>0</v>
      </c>
      <c r="C113" s="22">
        <v>0</v>
      </c>
      <c r="D113" s="23">
        <v>1</v>
      </c>
      <c r="E113" s="10" t="str">
        <f t="shared" si="1"/>
        <v xml:space="preserve"> </v>
      </c>
    </row>
    <row r="114" spans="1:5">
      <c r="A114" s="20" t="s">
        <v>38</v>
      </c>
      <c r="B114" s="21">
        <v>0</v>
      </c>
      <c r="C114" s="22">
        <v>0</v>
      </c>
      <c r="D114" s="23">
        <v>1</v>
      </c>
      <c r="E114" s="10" t="str">
        <f t="shared" si="1"/>
        <v xml:space="preserve"> </v>
      </c>
    </row>
    <row r="115" spans="1:5">
      <c r="A115" s="20" t="s">
        <v>15</v>
      </c>
      <c r="B115" s="21">
        <v>1</v>
      </c>
      <c r="C115" s="22">
        <v>1.2170000000000001</v>
      </c>
      <c r="D115" s="23">
        <v>0.9932063492063492</v>
      </c>
      <c r="E115" s="10">
        <f t="shared" si="1"/>
        <v>1.2170000000000001</v>
      </c>
    </row>
    <row r="116" spans="1:5">
      <c r="A116" s="20" t="s">
        <v>16</v>
      </c>
      <c r="B116" s="21">
        <v>0</v>
      </c>
      <c r="C116" s="22">
        <v>0</v>
      </c>
      <c r="D116" s="23">
        <v>1</v>
      </c>
      <c r="E116" s="10" t="str">
        <f t="shared" si="1"/>
        <v xml:space="preserve"> </v>
      </c>
    </row>
    <row r="117" spans="1:5">
      <c r="A117" s="20" t="s">
        <v>102</v>
      </c>
      <c r="B117" s="21">
        <v>0</v>
      </c>
      <c r="C117" s="22">
        <v>0</v>
      </c>
      <c r="D117" s="23">
        <v>1</v>
      </c>
      <c r="E117" s="10" t="str">
        <f t="shared" si="1"/>
        <v xml:space="preserve"> </v>
      </c>
    </row>
    <row r="118" spans="1:5">
      <c r="A118" s="20" t="s">
        <v>92</v>
      </c>
      <c r="B118" s="21">
        <v>0</v>
      </c>
      <c r="C118" s="22">
        <v>0</v>
      </c>
      <c r="D118" s="23">
        <v>1</v>
      </c>
      <c r="E118" s="10" t="str">
        <f t="shared" si="1"/>
        <v xml:space="preserve"> </v>
      </c>
    </row>
    <row r="119" spans="1:5">
      <c r="A119" s="20" t="s">
        <v>17</v>
      </c>
      <c r="B119" s="21">
        <v>0</v>
      </c>
      <c r="C119" s="22">
        <v>0</v>
      </c>
      <c r="D119" s="23">
        <v>1</v>
      </c>
      <c r="E119" s="10" t="str">
        <f t="shared" si="1"/>
        <v xml:space="preserve"> </v>
      </c>
    </row>
    <row r="120" spans="1:5">
      <c r="A120" s="20" t="s">
        <v>18</v>
      </c>
      <c r="B120" s="21">
        <v>0</v>
      </c>
      <c r="C120" s="22">
        <v>0</v>
      </c>
      <c r="D120" s="23">
        <v>1</v>
      </c>
      <c r="E120" s="10" t="str">
        <f t="shared" si="1"/>
        <v xml:space="preserve"> </v>
      </c>
    </row>
    <row r="121" spans="1:5">
      <c r="A121" s="20" t="s">
        <v>99</v>
      </c>
      <c r="B121" s="21">
        <v>0</v>
      </c>
      <c r="C121" s="22">
        <v>0</v>
      </c>
      <c r="D121" s="23">
        <v>1</v>
      </c>
      <c r="E121" s="10" t="str">
        <f t="shared" si="1"/>
        <v xml:space="preserve"> </v>
      </c>
    </row>
    <row r="122" spans="1:5">
      <c r="A122" s="20" t="s">
        <v>93</v>
      </c>
      <c r="B122" s="21">
        <v>0</v>
      </c>
      <c r="C122" s="22">
        <v>0</v>
      </c>
      <c r="D122" s="23">
        <v>1</v>
      </c>
      <c r="E122" s="10" t="str">
        <f t="shared" si="1"/>
        <v xml:space="preserve"> </v>
      </c>
    </row>
    <row r="123" spans="1:5">
      <c r="A123" s="20" t="s">
        <v>185</v>
      </c>
      <c r="B123" s="21">
        <v>1</v>
      </c>
      <c r="C123" s="22">
        <v>10.283000000000001</v>
      </c>
      <c r="D123" s="23">
        <v>0.99462433862433874</v>
      </c>
      <c r="E123" s="10">
        <f t="shared" si="1"/>
        <v>10.283000000000001</v>
      </c>
    </row>
    <row r="124" spans="1:5">
      <c r="A124" s="20" t="s">
        <v>66</v>
      </c>
      <c r="B124" s="21">
        <v>0</v>
      </c>
      <c r="C124" s="22">
        <v>0</v>
      </c>
      <c r="D124" s="23">
        <v>1</v>
      </c>
      <c r="E124" s="10" t="str">
        <f t="shared" si="1"/>
        <v xml:space="preserve"> </v>
      </c>
    </row>
    <row r="125" spans="1:5">
      <c r="A125" s="20" t="s">
        <v>65</v>
      </c>
      <c r="B125" s="21">
        <v>0</v>
      </c>
      <c r="C125" s="22">
        <v>0</v>
      </c>
      <c r="D125" s="23">
        <v>1</v>
      </c>
      <c r="E125" s="10" t="str">
        <f t="shared" si="1"/>
        <v xml:space="preserve"> </v>
      </c>
    </row>
    <row r="126" spans="1:5">
      <c r="A126" s="20" t="s">
        <v>67</v>
      </c>
      <c r="B126" s="21">
        <v>0</v>
      </c>
      <c r="C126" s="22">
        <v>0</v>
      </c>
      <c r="D126" s="23">
        <v>1</v>
      </c>
      <c r="E126" s="10" t="str">
        <f t="shared" si="1"/>
        <v xml:space="preserve"> </v>
      </c>
    </row>
    <row r="127" spans="1:5">
      <c r="A127" s="20" t="s">
        <v>86</v>
      </c>
      <c r="B127" s="21">
        <v>0</v>
      </c>
      <c r="C127" s="22">
        <v>0</v>
      </c>
      <c r="D127" s="23">
        <v>1</v>
      </c>
      <c r="E127" s="10" t="str">
        <f t="shared" si="1"/>
        <v xml:space="preserve"> </v>
      </c>
    </row>
    <row r="128" spans="1:5">
      <c r="A128" s="20" t="s">
        <v>68</v>
      </c>
      <c r="B128" s="21">
        <v>0</v>
      </c>
      <c r="C128" s="22">
        <v>0</v>
      </c>
      <c r="D128" s="23">
        <v>1</v>
      </c>
      <c r="E128" s="10" t="str">
        <f t="shared" si="1"/>
        <v xml:space="preserve"> </v>
      </c>
    </row>
    <row r="129" spans="1:5">
      <c r="A129" s="20" t="s">
        <v>69</v>
      </c>
      <c r="B129" s="21">
        <v>0</v>
      </c>
      <c r="C129" s="22">
        <v>0</v>
      </c>
      <c r="D129" s="23">
        <v>1</v>
      </c>
      <c r="E129" s="10" t="str">
        <f t="shared" si="1"/>
        <v xml:space="preserve"> </v>
      </c>
    </row>
    <row r="130" spans="1:5">
      <c r="A130" s="20" t="s">
        <v>70</v>
      </c>
      <c r="B130" s="21">
        <v>0</v>
      </c>
      <c r="C130" s="22">
        <v>0</v>
      </c>
      <c r="D130" s="23">
        <v>1</v>
      </c>
      <c r="E130" s="10" t="str">
        <f t="shared" si="1"/>
        <v xml:space="preserve"> </v>
      </c>
    </row>
    <row r="131" spans="1:5">
      <c r="A131" s="20" t="s">
        <v>118</v>
      </c>
      <c r="B131" s="21">
        <v>0</v>
      </c>
      <c r="C131" s="22">
        <v>0</v>
      </c>
      <c r="D131" s="23">
        <v>1</v>
      </c>
      <c r="E131" s="10" t="str">
        <f t="shared" si="1"/>
        <v xml:space="preserve"> </v>
      </c>
    </row>
    <row r="132" spans="1:5">
      <c r="A132" s="20" t="s">
        <v>113</v>
      </c>
      <c r="B132" s="21">
        <v>0</v>
      </c>
      <c r="C132" s="22">
        <v>0</v>
      </c>
      <c r="D132" s="23">
        <v>1</v>
      </c>
      <c r="E132" s="10" t="str">
        <f t="shared" ref="E132:E187" si="2">IF(B132&gt;0,B132*C132," ")</f>
        <v xml:space="preserve"> </v>
      </c>
    </row>
    <row r="133" spans="1:5">
      <c r="A133" s="20" t="s">
        <v>19</v>
      </c>
      <c r="B133" s="21">
        <v>0</v>
      </c>
      <c r="C133" s="22">
        <v>0</v>
      </c>
      <c r="D133" s="23">
        <v>1</v>
      </c>
      <c r="E133" s="10" t="str">
        <f t="shared" si="2"/>
        <v xml:space="preserve"> </v>
      </c>
    </row>
    <row r="134" spans="1:5">
      <c r="A134" s="20" t="s">
        <v>34</v>
      </c>
      <c r="B134" s="21">
        <v>0</v>
      </c>
      <c r="C134" s="22">
        <v>0</v>
      </c>
      <c r="D134" s="23">
        <v>1</v>
      </c>
      <c r="E134" s="10" t="str">
        <f t="shared" si="2"/>
        <v xml:space="preserve"> </v>
      </c>
    </row>
    <row r="135" spans="1:5">
      <c r="A135" s="20" t="s">
        <v>37</v>
      </c>
      <c r="B135" s="21">
        <v>0</v>
      </c>
      <c r="C135" s="22">
        <v>0</v>
      </c>
      <c r="D135" s="23">
        <v>1</v>
      </c>
      <c r="E135" s="10" t="str">
        <f t="shared" si="2"/>
        <v xml:space="preserve"> </v>
      </c>
    </row>
    <row r="136" spans="1:5">
      <c r="A136" s="20" t="s">
        <v>71</v>
      </c>
      <c r="B136" s="21">
        <v>0</v>
      </c>
      <c r="C136" s="22">
        <v>0</v>
      </c>
      <c r="D136" s="23">
        <v>1</v>
      </c>
      <c r="E136" s="10" t="str">
        <f t="shared" si="2"/>
        <v xml:space="preserve"> </v>
      </c>
    </row>
    <row r="137" spans="1:5">
      <c r="A137" s="20" t="s">
        <v>72</v>
      </c>
      <c r="B137" s="21">
        <v>0</v>
      </c>
      <c r="C137" s="22">
        <v>0</v>
      </c>
      <c r="D137" s="23">
        <v>1</v>
      </c>
      <c r="E137" s="10" t="str">
        <f t="shared" si="2"/>
        <v xml:space="preserve"> </v>
      </c>
    </row>
    <row r="138" spans="1:5">
      <c r="A138" s="20" t="s">
        <v>53</v>
      </c>
      <c r="B138" s="21">
        <v>0</v>
      </c>
      <c r="C138" s="22">
        <v>0</v>
      </c>
      <c r="D138" s="23">
        <v>1</v>
      </c>
      <c r="E138" s="10" t="str">
        <f t="shared" si="2"/>
        <v xml:space="preserve"> </v>
      </c>
    </row>
    <row r="139" spans="1:5">
      <c r="A139" s="20" t="s">
        <v>166</v>
      </c>
      <c r="B139" s="21">
        <v>0</v>
      </c>
      <c r="C139" s="22">
        <v>0</v>
      </c>
      <c r="D139" s="23">
        <v>1</v>
      </c>
      <c r="E139" s="10" t="str">
        <f t="shared" si="2"/>
        <v xml:space="preserve"> </v>
      </c>
    </row>
    <row r="140" spans="1:5">
      <c r="A140" s="20" t="s">
        <v>194</v>
      </c>
      <c r="B140" s="21">
        <v>0</v>
      </c>
      <c r="C140" s="22">
        <v>0</v>
      </c>
      <c r="D140" s="23">
        <v>1</v>
      </c>
      <c r="E140" s="10" t="str">
        <f t="shared" si="2"/>
        <v xml:space="preserve"> </v>
      </c>
    </row>
    <row r="141" spans="1:5">
      <c r="A141" s="20" t="s">
        <v>31</v>
      </c>
      <c r="B141" s="21">
        <v>0</v>
      </c>
      <c r="C141" s="22">
        <v>0</v>
      </c>
      <c r="D141" s="23">
        <v>1</v>
      </c>
      <c r="E141" s="10" t="str">
        <f t="shared" si="2"/>
        <v xml:space="preserve"> </v>
      </c>
    </row>
    <row r="142" spans="1:5" ht="12" customHeight="1">
      <c r="A142" s="20" t="s">
        <v>83</v>
      </c>
      <c r="B142" s="21">
        <v>0</v>
      </c>
      <c r="C142" s="22">
        <v>0</v>
      </c>
      <c r="D142" s="23">
        <v>1</v>
      </c>
      <c r="E142" s="10" t="str">
        <f t="shared" si="2"/>
        <v xml:space="preserve"> </v>
      </c>
    </row>
    <row r="143" spans="1:5">
      <c r="A143" s="20" t="s">
        <v>82</v>
      </c>
      <c r="B143" s="21">
        <v>0</v>
      </c>
      <c r="C143" s="22">
        <v>0</v>
      </c>
      <c r="D143" s="23">
        <v>1</v>
      </c>
      <c r="E143" s="10" t="str">
        <f t="shared" si="2"/>
        <v xml:space="preserve"> </v>
      </c>
    </row>
    <row r="144" spans="1:5">
      <c r="A144" s="20" t="s">
        <v>84</v>
      </c>
      <c r="B144" s="21">
        <v>0</v>
      </c>
      <c r="C144" s="22">
        <v>0</v>
      </c>
      <c r="D144" s="23">
        <v>1</v>
      </c>
      <c r="E144" s="10" t="str">
        <f t="shared" si="2"/>
        <v xml:space="preserve"> </v>
      </c>
    </row>
    <row r="145" spans="1:5">
      <c r="A145" s="20" t="s">
        <v>120</v>
      </c>
      <c r="B145" s="21">
        <v>0</v>
      </c>
      <c r="C145" s="22">
        <v>0</v>
      </c>
      <c r="D145" s="23">
        <v>1</v>
      </c>
      <c r="E145" s="10" t="str">
        <f t="shared" si="2"/>
        <v xml:space="preserve"> </v>
      </c>
    </row>
    <row r="146" spans="1:5">
      <c r="A146" s="20" t="s">
        <v>122</v>
      </c>
      <c r="B146" s="21">
        <v>0</v>
      </c>
      <c r="C146" s="22">
        <v>0</v>
      </c>
      <c r="D146" s="23">
        <v>1</v>
      </c>
      <c r="E146" s="10" t="str">
        <f t="shared" si="2"/>
        <v xml:space="preserve"> </v>
      </c>
    </row>
    <row r="147" spans="1:5">
      <c r="A147" s="20" t="s">
        <v>116</v>
      </c>
      <c r="B147" s="21">
        <v>0</v>
      </c>
      <c r="C147" s="22">
        <v>0</v>
      </c>
      <c r="D147" s="23">
        <v>1</v>
      </c>
      <c r="E147" s="10" t="str">
        <f t="shared" si="2"/>
        <v xml:space="preserve"> </v>
      </c>
    </row>
    <row r="148" spans="1:5">
      <c r="A148" s="20" t="s">
        <v>147</v>
      </c>
      <c r="B148" s="21">
        <v>0</v>
      </c>
      <c r="C148" s="22">
        <v>0</v>
      </c>
      <c r="D148" s="23">
        <v>1</v>
      </c>
      <c r="E148" s="10" t="str">
        <f t="shared" si="2"/>
        <v xml:space="preserve"> </v>
      </c>
    </row>
    <row r="149" spans="1:5">
      <c r="A149" s="20" t="s">
        <v>155</v>
      </c>
      <c r="B149" s="21">
        <v>0</v>
      </c>
      <c r="C149" s="22">
        <v>0</v>
      </c>
      <c r="D149" s="23">
        <v>1</v>
      </c>
      <c r="E149" s="10" t="str">
        <f t="shared" si="2"/>
        <v xml:space="preserve"> </v>
      </c>
    </row>
    <row r="150" spans="1:5">
      <c r="A150" s="20" t="s">
        <v>156</v>
      </c>
      <c r="B150" s="21">
        <v>0</v>
      </c>
      <c r="C150" s="22">
        <v>0</v>
      </c>
      <c r="D150" s="23">
        <v>1</v>
      </c>
      <c r="E150" s="10" t="str">
        <f t="shared" si="2"/>
        <v xml:space="preserve"> </v>
      </c>
    </row>
    <row r="151" spans="1:5">
      <c r="A151" s="20" t="s">
        <v>149</v>
      </c>
      <c r="B151" s="21">
        <v>0</v>
      </c>
      <c r="C151" s="22">
        <v>0</v>
      </c>
      <c r="D151" s="23">
        <v>1</v>
      </c>
      <c r="E151" s="10" t="str">
        <f t="shared" si="2"/>
        <v xml:space="preserve"> </v>
      </c>
    </row>
    <row r="152" spans="1:5">
      <c r="A152" s="20" t="s">
        <v>150</v>
      </c>
      <c r="B152" s="21">
        <v>0</v>
      </c>
      <c r="C152" s="22">
        <v>0</v>
      </c>
      <c r="D152" s="23">
        <v>1</v>
      </c>
      <c r="E152" s="10" t="str">
        <f t="shared" si="2"/>
        <v xml:space="preserve"> </v>
      </c>
    </row>
    <row r="153" spans="1:5">
      <c r="A153" s="20" t="s">
        <v>208</v>
      </c>
      <c r="B153" s="21">
        <v>0</v>
      </c>
      <c r="C153" s="22">
        <v>0</v>
      </c>
      <c r="D153" s="23">
        <v>1</v>
      </c>
      <c r="E153" s="10" t="str">
        <f t="shared" si="2"/>
        <v xml:space="preserve"> </v>
      </c>
    </row>
    <row r="154" spans="1:5">
      <c r="A154" s="20" t="s">
        <v>119</v>
      </c>
      <c r="B154" s="21">
        <v>0</v>
      </c>
      <c r="C154" s="22">
        <v>0</v>
      </c>
      <c r="D154" s="23">
        <v>1</v>
      </c>
      <c r="E154" s="10" t="str">
        <f t="shared" si="2"/>
        <v xml:space="preserve"> </v>
      </c>
    </row>
    <row r="155" spans="1:5">
      <c r="A155" s="20" t="s">
        <v>123</v>
      </c>
      <c r="B155" s="21">
        <v>0</v>
      </c>
      <c r="C155" s="22">
        <v>0</v>
      </c>
      <c r="D155" s="23">
        <v>1</v>
      </c>
      <c r="E155" s="10" t="str">
        <f t="shared" si="2"/>
        <v xml:space="preserve"> </v>
      </c>
    </row>
    <row r="156" spans="1:5">
      <c r="A156" s="20" t="s">
        <v>148</v>
      </c>
      <c r="B156" s="21">
        <v>0</v>
      </c>
      <c r="C156" s="22">
        <v>0</v>
      </c>
      <c r="D156" s="23">
        <v>1</v>
      </c>
      <c r="E156" s="10" t="str">
        <f t="shared" si="2"/>
        <v xml:space="preserve"> </v>
      </c>
    </row>
    <row r="157" spans="1:5">
      <c r="A157" s="20" t="s">
        <v>168</v>
      </c>
      <c r="B157" s="21">
        <v>0</v>
      </c>
      <c r="C157" s="22">
        <v>0</v>
      </c>
      <c r="D157" s="23">
        <v>1</v>
      </c>
      <c r="E157" s="10" t="str">
        <f t="shared" si="2"/>
        <v xml:space="preserve"> </v>
      </c>
    </row>
    <row r="158" spans="1:5">
      <c r="A158" s="20" t="s">
        <v>215</v>
      </c>
      <c r="B158" s="21">
        <v>0</v>
      </c>
      <c r="C158" s="22">
        <v>0</v>
      </c>
      <c r="D158" s="23">
        <v>1</v>
      </c>
      <c r="E158" s="10" t="str">
        <f t="shared" si="2"/>
        <v xml:space="preserve"> </v>
      </c>
    </row>
    <row r="159" spans="1:5">
      <c r="A159" s="20" t="s">
        <v>210</v>
      </c>
      <c r="B159" s="21">
        <v>0</v>
      </c>
      <c r="C159" s="22">
        <v>0</v>
      </c>
      <c r="D159" s="23">
        <v>1</v>
      </c>
      <c r="E159" s="10" t="str">
        <f t="shared" si="2"/>
        <v xml:space="preserve"> </v>
      </c>
    </row>
    <row r="160" spans="1:5">
      <c r="A160" s="20" t="s">
        <v>204</v>
      </c>
      <c r="B160" s="21">
        <v>0</v>
      </c>
      <c r="C160" s="22">
        <v>0</v>
      </c>
      <c r="D160" s="23">
        <v>1</v>
      </c>
      <c r="E160" s="10" t="str">
        <f t="shared" si="2"/>
        <v xml:space="preserve"> </v>
      </c>
    </row>
    <row r="161" spans="1:5">
      <c r="A161" s="20" t="s">
        <v>207</v>
      </c>
      <c r="B161" s="21">
        <v>0</v>
      </c>
      <c r="C161" s="22">
        <v>0</v>
      </c>
      <c r="D161" s="23">
        <v>1</v>
      </c>
      <c r="E161" s="10" t="str">
        <f t="shared" si="2"/>
        <v xml:space="preserve"> </v>
      </c>
    </row>
    <row r="162" spans="1:5">
      <c r="A162" s="20" t="s">
        <v>198</v>
      </c>
      <c r="B162" s="21">
        <v>0</v>
      </c>
      <c r="C162" s="22">
        <v>0</v>
      </c>
      <c r="D162" s="23">
        <v>1</v>
      </c>
      <c r="E162" s="10" t="str">
        <f t="shared" si="2"/>
        <v xml:space="preserve"> </v>
      </c>
    </row>
    <row r="163" spans="1:5">
      <c r="A163" s="20" t="s">
        <v>214</v>
      </c>
      <c r="B163" s="21">
        <v>0</v>
      </c>
      <c r="C163" s="22">
        <v>0</v>
      </c>
      <c r="D163" s="23">
        <v>1</v>
      </c>
      <c r="E163" s="10" t="str">
        <f t="shared" si="2"/>
        <v xml:space="preserve"> </v>
      </c>
    </row>
    <row r="164" spans="1:5">
      <c r="A164" s="20" t="s">
        <v>218</v>
      </c>
      <c r="B164" s="21">
        <v>0</v>
      </c>
      <c r="C164" s="22">
        <v>0</v>
      </c>
      <c r="D164" s="23">
        <v>1</v>
      </c>
      <c r="E164" s="10" t="str">
        <f t="shared" si="2"/>
        <v xml:space="preserve"> </v>
      </c>
    </row>
    <row r="165" spans="1:5">
      <c r="A165" s="20" t="s">
        <v>211</v>
      </c>
      <c r="B165" s="21">
        <v>0</v>
      </c>
      <c r="C165" s="22">
        <v>0</v>
      </c>
      <c r="D165" s="23">
        <v>1</v>
      </c>
      <c r="E165" s="10" t="str">
        <f t="shared" si="2"/>
        <v xml:space="preserve"> </v>
      </c>
    </row>
    <row r="166" spans="1:5">
      <c r="A166" s="20" t="s">
        <v>108</v>
      </c>
      <c r="B166" s="21">
        <v>0</v>
      </c>
      <c r="C166" s="22">
        <v>0</v>
      </c>
      <c r="D166" s="23">
        <v>1</v>
      </c>
      <c r="E166" s="10" t="str">
        <f t="shared" si="2"/>
        <v xml:space="preserve"> </v>
      </c>
    </row>
    <row r="167" spans="1:5">
      <c r="A167" s="20" t="s">
        <v>127</v>
      </c>
      <c r="B167" s="21">
        <v>1</v>
      </c>
      <c r="C167" s="22">
        <v>5.9670000000000005</v>
      </c>
      <c r="D167" s="23">
        <v>0.9972645502645503</v>
      </c>
      <c r="E167" s="10">
        <f t="shared" si="2"/>
        <v>5.9670000000000005</v>
      </c>
    </row>
    <row r="168" spans="1:5">
      <c r="A168" s="20" t="s">
        <v>134</v>
      </c>
      <c r="B168" s="21">
        <v>0</v>
      </c>
      <c r="C168" s="22">
        <v>0</v>
      </c>
      <c r="D168" s="23">
        <v>1</v>
      </c>
      <c r="E168" s="10" t="str">
        <f t="shared" si="2"/>
        <v xml:space="preserve"> </v>
      </c>
    </row>
    <row r="169" spans="1:5">
      <c r="A169" s="20" t="s">
        <v>135</v>
      </c>
      <c r="B169" s="21">
        <v>1</v>
      </c>
      <c r="C169" s="22">
        <v>7.7330000000000005</v>
      </c>
      <c r="D169" s="23">
        <v>0.94418518518518513</v>
      </c>
      <c r="E169" s="10">
        <f t="shared" si="2"/>
        <v>7.7330000000000005</v>
      </c>
    </row>
    <row r="170" spans="1:5">
      <c r="A170" s="20" t="s">
        <v>136</v>
      </c>
      <c r="B170" s="21">
        <v>0</v>
      </c>
      <c r="C170" s="22">
        <v>0</v>
      </c>
      <c r="D170" s="23">
        <v>1</v>
      </c>
      <c r="E170" s="10" t="str">
        <f t="shared" si="2"/>
        <v xml:space="preserve"> </v>
      </c>
    </row>
    <row r="171" spans="1:5" s="10" customFormat="1">
      <c r="A171" s="20" t="s">
        <v>137</v>
      </c>
      <c r="B171" s="21">
        <v>0</v>
      </c>
      <c r="C171" s="22">
        <v>0</v>
      </c>
      <c r="D171" s="23">
        <v>1</v>
      </c>
    </row>
    <row r="172" spans="1:5" s="10" customFormat="1">
      <c r="A172" s="20" t="s">
        <v>138</v>
      </c>
      <c r="B172" s="21">
        <v>0</v>
      </c>
      <c r="C172" s="22">
        <v>0</v>
      </c>
      <c r="D172" s="23">
        <v>1</v>
      </c>
    </row>
    <row r="173" spans="1:5" s="10" customFormat="1">
      <c r="A173" s="20" t="s">
        <v>35</v>
      </c>
      <c r="B173" s="21">
        <v>0</v>
      </c>
      <c r="C173" s="22">
        <v>0</v>
      </c>
      <c r="D173" s="23">
        <v>1</v>
      </c>
    </row>
    <row r="174" spans="1:5" s="10" customFormat="1">
      <c r="A174" s="20" t="s">
        <v>8</v>
      </c>
      <c r="B174" s="21">
        <v>0</v>
      </c>
      <c r="C174" s="22">
        <v>0</v>
      </c>
      <c r="D174" s="23">
        <v>1</v>
      </c>
    </row>
    <row r="175" spans="1:5" s="10" customFormat="1">
      <c r="A175" s="20" t="s">
        <v>9</v>
      </c>
      <c r="B175" s="21">
        <v>0</v>
      </c>
      <c r="C175" s="22">
        <v>0</v>
      </c>
      <c r="D175" s="23">
        <v>1</v>
      </c>
    </row>
    <row r="176" spans="1:5" s="10" customFormat="1">
      <c r="A176" s="20" t="s">
        <v>10</v>
      </c>
      <c r="B176" s="21">
        <v>0</v>
      </c>
      <c r="C176" s="22">
        <v>0</v>
      </c>
      <c r="D176" s="23">
        <v>1</v>
      </c>
    </row>
    <row r="177" spans="1:5" s="10" customFormat="1">
      <c r="A177" s="20" t="s">
        <v>50</v>
      </c>
      <c r="B177" s="21">
        <v>0</v>
      </c>
      <c r="C177" s="22">
        <v>0</v>
      </c>
      <c r="D177" s="23">
        <v>1</v>
      </c>
    </row>
    <row r="178" spans="1:5" s="10" customFormat="1">
      <c r="A178" s="20" t="s">
        <v>51</v>
      </c>
      <c r="B178" s="21">
        <v>0</v>
      </c>
      <c r="C178" s="22">
        <v>0</v>
      </c>
      <c r="D178" s="23">
        <v>1</v>
      </c>
    </row>
    <row r="179" spans="1:5" s="10" customFormat="1">
      <c r="A179" s="20" t="s">
        <v>96</v>
      </c>
      <c r="B179" s="21">
        <v>0</v>
      </c>
      <c r="C179" s="22">
        <v>0</v>
      </c>
      <c r="D179" s="23">
        <v>1</v>
      </c>
    </row>
    <row r="180" spans="1:5" s="10" customFormat="1">
      <c r="A180" s="20" t="s">
        <v>52</v>
      </c>
      <c r="B180" s="21">
        <v>0</v>
      </c>
      <c r="C180" s="22">
        <v>0</v>
      </c>
      <c r="D180" s="23">
        <v>1</v>
      </c>
    </row>
    <row r="181" spans="1:5" s="10" customFormat="1">
      <c r="A181" s="20" t="s">
        <v>64</v>
      </c>
      <c r="B181" s="21">
        <v>0</v>
      </c>
      <c r="C181" s="22">
        <v>0</v>
      </c>
      <c r="D181" s="23">
        <v>1</v>
      </c>
    </row>
    <row r="182" spans="1:5" s="10" customFormat="1">
      <c r="A182" s="20" t="s">
        <v>97</v>
      </c>
      <c r="B182" s="21">
        <v>0</v>
      </c>
      <c r="C182" s="22">
        <v>0</v>
      </c>
      <c r="D182" s="23">
        <v>1</v>
      </c>
    </row>
    <row r="183" spans="1:5" s="10" customFormat="1">
      <c r="A183" s="20" t="s">
        <v>109</v>
      </c>
      <c r="B183" s="21">
        <v>0</v>
      </c>
      <c r="C183" s="22">
        <v>0</v>
      </c>
      <c r="D183" s="23">
        <v>1</v>
      </c>
    </row>
    <row r="184" spans="1:5" s="10" customFormat="1">
      <c r="A184" s="20" t="s">
        <v>124</v>
      </c>
      <c r="B184" s="21">
        <v>0</v>
      </c>
      <c r="C184" s="22">
        <v>0</v>
      </c>
      <c r="D184" s="23">
        <v>1</v>
      </c>
    </row>
    <row r="185" spans="1:5" s="10" customFormat="1">
      <c r="A185" s="20" t="s">
        <v>139</v>
      </c>
      <c r="B185" s="21">
        <v>0</v>
      </c>
      <c r="C185" s="22">
        <v>0</v>
      </c>
      <c r="D185" s="23">
        <v>1</v>
      </c>
    </row>
    <row r="186" spans="1:5">
      <c r="A186" s="20" t="s">
        <v>128</v>
      </c>
      <c r="B186" s="21">
        <v>0</v>
      </c>
      <c r="C186" s="22">
        <v>0</v>
      </c>
      <c r="D186" s="23">
        <v>1</v>
      </c>
      <c r="E186" s="10" t="str">
        <f t="shared" si="2"/>
        <v xml:space="preserve"> </v>
      </c>
    </row>
    <row r="187" spans="1:5">
      <c r="A187" s="20" t="s">
        <v>140</v>
      </c>
      <c r="B187" s="21">
        <v>0</v>
      </c>
      <c r="C187" s="22">
        <v>0</v>
      </c>
      <c r="D187" s="23">
        <v>1</v>
      </c>
      <c r="E187" s="10" t="str">
        <f t="shared" si="2"/>
        <v xml:space="preserve"> </v>
      </c>
    </row>
    <row r="188" spans="1:5">
      <c r="A188" s="13"/>
      <c r="B188" s="11">
        <f>SUM(B3:B187)</f>
        <v>23</v>
      </c>
      <c r="C188" s="11"/>
      <c r="D188" s="14">
        <f>AVERAGE(D3:D187)</f>
        <v>0.99818864578864575</v>
      </c>
      <c r="E188" s="12">
        <f>SUM(E3:E187)</f>
        <v>92.95</v>
      </c>
    </row>
    <row r="189" spans="1:5">
      <c r="A189" s="15"/>
      <c r="B189" s="15"/>
      <c r="C189" s="76" t="s">
        <v>252</v>
      </c>
      <c r="D189" s="76"/>
      <c r="E189" s="12">
        <f>E188/B188</f>
        <v>4.0413043478260873</v>
      </c>
    </row>
  </sheetData>
  <mergeCells count="1">
    <mergeCell ref="C189:D189"/>
  </mergeCells>
  <pageMargins left="0.7" right="0.7" top="0.75" bottom="0.75" header="0.3" footer="0.3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Location and Print Volumes</vt:lpstr>
      <vt:lpstr>FBMR</vt:lpstr>
      <vt:lpstr>iSRVE</vt:lpstr>
      <vt:lpstr>'Location and Print Volumes'!Print_Area</vt:lpstr>
      <vt:lpstr>'Location and Print Volumes'!Print_Titles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myWebBoard</dc:title>
  <dc:creator>Client$Mgr$Gti</dc:creator>
  <cp:lastModifiedBy>Administrator</cp:lastModifiedBy>
  <cp:lastPrinted>2019-06-07T16:41:49Z</cp:lastPrinted>
  <dcterms:created xsi:type="dcterms:W3CDTF">1999-01-06T13:19:47Z</dcterms:created>
  <dcterms:modified xsi:type="dcterms:W3CDTF">2019-06-12T14:19:53Z</dcterms:modified>
</cp:coreProperties>
</file>